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01 Папки подразделений\Управление инвестиций\Документы Фудула Е.В\расширение ошибки\"/>
    </mc:Choice>
  </mc:AlternateContent>
  <bookViews>
    <workbookView xWindow="0" yWindow="0" windowWidth="19200" windowHeight="7800" tabRatio="921"/>
  </bookViews>
  <sheets>
    <sheet name="Сводка затрат" sheetId="406" r:id="rId1"/>
    <sheet name="ССР 4 кв 2017" sheetId="421" r:id="rId2"/>
    <sheet name="Объектный сметный расчет 04-01" sheetId="418" r:id="rId3"/>
    <sheet name="Объектный сметный расчет 09-01" sheetId="419" r:id="rId4"/>
    <sheet name="Источник ценовой информации" sheetId="407" r:id="rId5"/>
    <sheet name="Стоимость оборудования по ТКП" sheetId="417" r:id="rId6"/>
  </sheets>
  <definedNames>
    <definedName name="Constr" localSheetId="1">'ССР 4 кв 2017'!$A$2</definedName>
    <definedName name="FOT" localSheetId="1">'ССР 4 кв 2017'!#REF!</definedName>
    <definedName name="FOT">#REF!</definedName>
    <definedName name="Ind" localSheetId="1">'ССР 4 кв 2017'!$H$4</definedName>
    <definedName name="Obj" localSheetId="1">'ССР 4 кв 2017'!$E$7</definedName>
    <definedName name="Obosn" localSheetId="1">'ССР 4 кв 2017'!$D$12</definedName>
    <definedName name="SmPr" localSheetId="1">'ССР 4 кв 2017'!#REF!</definedName>
    <definedName name="_xlnm.Print_Titles" localSheetId="1">'ССР 4 кв 2017'!$22:$22</definedName>
    <definedName name="_xlnm.Print_Area" localSheetId="1">'ССР 4 кв 2017'!$A$1:$H$29</definedName>
  </definedNames>
  <calcPr calcId="152511" fullCalcOnLoad="1"/>
</workbook>
</file>

<file path=xl/calcChain.xml><?xml version="1.0" encoding="utf-8"?>
<calcChain xmlns="http://schemas.openxmlformats.org/spreadsheetml/2006/main">
  <c r="K41" i="421" l="1"/>
  <c r="F18" i="406"/>
  <c r="F17" i="406"/>
  <c r="F16" i="406"/>
  <c r="F15" i="406"/>
  <c r="C20" i="406"/>
  <c r="E5" i="407"/>
  <c r="H5" i="407"/>
  <c r="H19" i="407"/>
  <c r="G15" i="418"/>
  <c r="H6" i="407"/>
  <c r="G45" i="421"/>
  <c r="H45" i="421"/>
  <c r="C17" i="406"/>
  <c r="D17" i="406"/>
  <c r="E24" i="418"/>
  <c r="E28" i="421"/>
  <c r="E29" i="421"/>
  <c r="E31" i="421"/>
  <c r="E33" i="421"/>
  <c r="B2" i="418"/>
  <c r="D8" i="419"/>
  <c r="F12" i="419"/>
  <c r="C13" i="419"/>
  <c r="C17" i="418"/>
  <c r="A2" i="407"/>
  <c r="F24" i="418"/>
  <c r="F28" i="421"/>
  <c r="F29" i="421"/>
  <c r="F31" i="421"/>
  <c r="F33" i="421"/>
  <c r="F38" i="421"/>
  <c r="F43" i="421"/>
  <c r="F48" i="421"/>
  <c r="I15" i="407"/>
  <c r="H15" i="407"/>
  <c r="B2" i="419"/>
  <c r="H23" i="419"/>
  <c r="H24" i="419"/>
  <c r="H25" i="419"/>
  <c r="H26" i="419"/>
  <c r="H27" i="419"/>
  <c r="H28" i="419"/>
  <c r="H29" i="419"/>
  <c r="C35" i="421"/>
  <c r="C24" i="418"/>
  <c r="C28" i="421"/>
  <c r="B24" i="418"/>
  <c r="I8" i="407"/>
  <c r="H8" i="407"/>
  <c r="H4" i="407"/>
  <c r="E22" i="419"/>
  <c r="E30" i="419"/>
  <c r="F22" i="419"/>
  <c r="F30" i="419"/>
  <c r="D22" i="419"/>
  <c r="D30" i="419"/>
  <c r="G24" i="418"/>
  <c r="G28" i="421"/>
  <c r="G29" i="421"/>
  <c r="G31" i="421"/>
  <c r="G33" i="421"/>
  <c r="G36" i="421"/>
  <c r="G25" i="418"/>
  <c r="G33" i="418"/>
  <c r="F37" i="421"/>
  <c r="H13" i="407"/>
  <c r="F25" i="418"/>
  <c r="F33" i="418"/>
  <c r="E25" i="418"/>
  <c r="E33" i="418"/>
  <c r="D24" i="418"/>
  <c r="H24" i="418"/>
  <c r="H25" i="418"/>
  <c r="H33" i="418"/>
  <c r="F50" i="421"/>
  <c r="F51" i="421"/>
  <c r="F52" i="421"/>
  <c r="F55" i="421"/>
  <c r="E36" i="421"/>
  <c r="E37" i="421"/>
  <c r="E38" i="421"/>
  <c r="E43" i="421"/>
  <c r="E48" i="421"/>
  <c r="D28" i="421"/>
  <c r="D25" i="418"/>
  <c r="D33" i="418"/>
  <c r="G21" i="419"/>
  <c r="H20" i="407"/>
  <c r="F57" i="421"/>
  <c r="F58" i="421"/>
  <c r="F59" i="421"/>
  <c r="C16" i="406"/>
  <c r="D16" i="406"/>
  <c r="E50" i="421"/>
  <c r="E51" i="421"/>
  <c r="E52" i="421"/>
  <c r="E55" i="421"/>
  <c r="H28" i="421"/>
  <c r="H29" i="421"/>
  <c r="H31" i="421"/>
  <c r="H33" i="421"/>
  <c r="D29" i="421"/>
  <c r="D31" i="421"/>
  <c r="D33" i="421"/>
  <c r="H21" i="419"/>
  <c r="G22" i="419"/>
  <c r="G35" i="421"/>
  <c r="E57" i="421"/>
  <c r="E58" i="421"/>
  <c r="E59" i="421"/>
  <c r="D36" i="421"/>
  <c r="H22" i="419"/>
  <c r="G30" i="419"/>
  <c r="H30" i="419"/>
  <c r="H35" i="421"/>
  <c r="G37" i="421"/>
  <c r="G38" i="421"/>
  <c r="D37" i="421"/>
  <c r="D38" i="421"/>
  <c r="D43" i="421"/>
  <c r="D48" i="421"/>
  <c r="H36" i="421"/>
  <c r="H37" i="421"/>
  <c r="H38" i="421"/>
  <c r="G46" i="421"/>
  <c r="G41" i="421"/>
  <c r="H41" i="421"/>
  <c r="D50" i="421"/>
  <c r="D51" i="421"/>
  <c r="D52" i="421"/>
  <c r="D55" i="421"/>
  <c r="G47" i="421"/>
  <c r="G40" i="421"/>
  <c r="H46" i="421"/>
  <c r="H47" i="421"/>
  <c r="C15" i="406"/>
  <c r="D15" i="406"/>
  <c r="D57" i="421"/>
  <c r="D58" i="421"/>
  <c r="D59" i="421"/>
  <c r="H40" i="421"/>
  <c r="H42" i="421"/>
  <c r="H43" i="421"/>
  <c r="H48" i="421"/>
  <c r="G42" i="421"/>
  <c r="G43" i="421"/>
  <c r="G48" i="421"/>
  <c r="G50" i="421"/>
  <c r="G51" i="421"/>
  <c r="G52" i="421"/>
  <c r="G55" i="421"/>
  <c r="H50" i="421"/>
  <c r="H51" i="421"/>
  <c r="H52" i="421"/>
  <c r="H55" i="421"/>
  <c r="D6" i="421"/>
  <c r="H57" i="421"/>
  <c r="H58" i="421"/>
  <c r="H59" i="421"/>
  <c r="C18" i="406"/>
  <c r="G57" i="421"/>
  <c r="G58" i="421"/>
  <c r="G59" i="421"/>
  <c r="C19" i="406"/>
  <c r="C21" i="406"/>
  <c r="C22" i="406"/>
  <c r="D18" i="406"/>
  <c r="C23" i="406"/>
  <c r="C24" i="406"/>
</calcChain>
</file>

<file path=xl/sharedStrings.xml><?xml version="1.0" encoding="utf-8"?>
<sst xmlns="http://schemas.openxmlformats.org/spreadsheetml/2006/main" count="176" uniqueCount="134">
  <si>
    <t>№ п/п</t>
  </si>
  <si>
    <t>№ пп</t>
  </si>
  <si>
    <t>Форма № 1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</si>
  <si>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</si>
  <si>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</si>
  <si>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</si>
  <si>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</si>
  <si>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>(наименование стройки)</t>
  </si>
  <si>
    <t>Итого по Главам 1-9</t>
  </si>
  <si>
    <t>Глава 12. Проектные и изыскательские работы</t>
  </si>
  <si>
    <t>Итого по Главам 1-12</t>
  </si>
  <si>
    <t>Непредвиденные затраты</t>
  </si>
  <si>
    <t>оборудования, мебели, инвентаря</t>
  </si>
  <si>
    <t>прочих</t>
  </si>
  <si>
    <t>Глава 8. Временные здания и сооружения</t>
  </si>
  <si>
    <t>Итого по Главам 1-8</t>
  </si>
  <si>
    <t>Глава 9. Прочие работы и затраты</t>
  </si>
  <si>
    <t xml:space="preserve">на 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</si>
  <si>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</si>
  <si>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 xml:space="preserve">  НДС (20%)</t>
  </si>
  <si>
    <t>Сметная стоимость всего:</t>
  </si>
  <si>
    <t xml:space="preserve">  прочих затрат</t>
  </si>
  <si>
    <t xml:space="preserve">  ПИР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</si>
  <si>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</si>
  <si>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</si>
  <si>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</si>
  <si>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</si>
  <si>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</si>
  <si>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</si>
  <si>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>Наименование проекта-аналога (сметного расчета)</t>
  </si>
  <si>
    <t>Кол-во технологических решений</t>
  </si>
  <si>
    <t>Технические показатели</t>
  </si>
  <si>
    <t>Наименование расчета*)</t>
  </si>
  <si>
    <t>ЛСР</t>
  </si>
  <si>
    <t>(объектная смета)</t>
  </si>
  <si>
    <t>Строительно-монтажные работы</t>
  </si>
  <si>
    <t>(наименование объекта)</t>
  </si>
  <si>
    <t>Номера сметных расчетов (смет)</t>
  </si>
  <si>
    <t>Наименование работ и затрат</t>
  </si>
  <si>
    <t>Сметная стоимость, руб.</t>
  </si>
  <si>
    <t>оборудова-
ния, мебели, инвентаря</t>
  </si>
  <si>
    <t>всего</t>
  </si>
  <si>
    <t>Локальные сметы (расчеты)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</si>
  <si>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</si>
  <si>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</si>
  <si>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</si>
  <si>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</si>
  <si>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</si>
  <si>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</si>
  <si>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</si>
  <si>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Налоги и обязательные платежи</t>
  </si>
  <si>
    <t>Итого по объектной смете</t>
  </si>
  <si>
    <t>Строительные работы</t>
  </si>
  <si>
    <t>Монтажные работы</t>
  </si>
  <si>
    <t>Итого, сметная стоимость в прогнозном уровне цен</t>
  </si>
  <si>
    <t>Итого, сметная стоимость в прогнозном уровне цен с учетом НДС</t>
  </si>
  <si>
    <t>Итого</t>
  </si>
  <si>
    <t>Глава 7. Благоустройство и озеленение территории</t>
  </si>
  <si>
    <t>Итого по Главам 1-7</t>
  </si>
  <si>
    <t>Итого по Главе 9. "Прочие работы и затраты"</t>
  </si>
  <si>
    <t>Глава 10. Содержание службы заказчика. Строительный контроль</t>
  </si>
  <si>
    <t>Итого по Главе 10. "Содержание службы заказчика. Строительный контроль"</t>
  </si>
  <si>
    <t>Итого по Главе 12. "Проектные и изыскательские работы"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</si>
  <si>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</si>
  <si>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</si>
  <si>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</si>
  <si>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Всего по сводному расчету</t>
  </si>
  <si>
    <t>Оборудование</t>
  </si>
  <si>
    <t>Приказ Минстроя России от 04.08.2020 N 421/пр</t>
  </si>
  <si>
    <t xml:space="preserve">Налоговой кодекс РФ </t>
  </si>
  <si>
    <t>Наименование</t>
  </si>
  <si>
    <t>Ед. изм.</t>
  </si>
  <si>
    <t>шт.</t>
  </si>
  <si>
    <t>Кол-во</t>
  </si>
  <si>
    <t>Цена за ед.</t>
  </si>
  <si>
    <t>Напряжение</t>
  </si>
  <si>
    <t>Технические характеристики</t>
  </si>
  <si>
    <t>Источник ценовой информации</t>
  </si>
  <si>
    <t>ОБЪЕКТНЫЙ СМЕТНЫЙ РАСЧЕТ № 02-01</t>
  </si>
  <si>
    <t>Пусконаладочные работы</t>
  </si>
  <si>
    <t>Прочие</t>
  </si>
  <si>
    <t xml:space="preserve">Стоимость, т. руб. без НДС </t>
  </si>
  <si>
    <t xml:space="preserve">Уд. стоим, т.  руб. без НДС. </t>
  </si>
  <si>
    <t xml:space="preserve"> 09-01-01</t>
  </si>
  <si>
    <t>ОБЪЕКТНЫЙ СМЕТНЫЙ РАСЧЕТ № 09-01</t>
  </si>
  <si>
    <r>
      <t>ПКУ 110 кВ</t>
    </r>
    <r>
      <rPr>
        <i/>
        <sz val="7"/>
        <rFont val="Arial"/>
        <family val="2"/>
        <charset val="204"/>
      </rPr>
      <t xml:space="preserve">
</t>
    </r>
  </si>
  <si>
    <t>ИТОГО,  т. руб. без НДС</t>
  </si>
  <si>
    <t>Измеритель</t>
  </si>
  <si>
    <t xml:space="preserve">             по инвестиционному проекту </t>
  </si>
  <si>
    <t xml:space="preserve">Заказчик </t>
  </si>
  <si>
    <t>(наименование организации)</t>
  </si>
  <si>
    <t>"Утвержден" «    »________________2020 г.</t>
  </si>
  <si>
    <t>Сводный сметный расчет в сумме</t>
  </si>
  <si>
    <t>В том числе возвратных сумм  руб.</t>
  </si>
  <si>
    <t>(ссылка на документ об утверждении)</t>
  </si>
  <si>
    <t>СВОДНЫЙ СМЕТНЫЙ РАСЧЕТ СТОИМОСТИ СТРОИТЕЛЬСТВА</t>
  </si>
  <si>
    <t>Общая сметная стоимость, руб.</t>
  </si>
  <si>
    <t>строитель-
ных работ</t>
  </si>
  <si>
    <t>Глава 4. Объекты энергетического хозяйства</t>
  </si>
  <si>
    <t>Объектный сметный расчет 04-01</t>
  </si>
  <si>
    <t>Итого по Главе 4. "Объекты энергетического хозяйства"</t>
  </si>
  <si>
    <t>Приказ "Архэнерго" от 15.04.2020 г. № 165</t>
  </si>
  <si>
    <t>Содержание службы заказчика-застройщика - 13,95%</t>
  </si>
  <si>
    <t>Постановление Правительства РФ от 21.06.2010 г. №468</t>
  </si>
  <si>
    <t>Строительный контроль -2,14%</t>
  </si>
  <si>
    <t>Итого по Главам 1-10</t>
  </si>
  <si>
    <t>Авторский надзор - 0,2%</t>
  </si>
  <si>
    <t>Дополнительные затраты в текущих ценах</t>
  </si>
  <si>
    <t>Итого "Дополнительные затраты в текущих ценах"</t>
  </si>
  <si>
    <t>Итого с учетом "Дополнительные затраты в текущих ценах"</t>
  </si>
  <si>
    <t>НДС-20 %</t>
  </si>
  <si>
    <t>Итого "Налоги и обязательные платежи"</t>
  </si>
  <si>
    <t xml:space="preserve"> 04-01-01</t>
  </si>
  <si>
    <t>09-01-02</t>
  </si>
  <si>
    <t>Сметная стоимость,тыс. руб.</t>
  </si>
  <si>
    <t xml:space="preserve"> 09-01-03</t>
  </si>
  <si>
    <t>ПНР</t>
  </si>
  <si>
    <t>И</t>
  </si>
  <si>
    <t>Договор</t>
  </si>
  <si>
    <t>ПИР</t>
  </si>
  <si>
    <t xml:space="preserve">Проектные работы </t>
  </si>
  <si>
    <t>Производство работ в зимнее время- 2,98%*1,2=3,576%</t>
  </si>
  <si>
    <t>Приказ Минстроя России от 25.05.2020 N 325/пр</t>
  </si>
  <si>
    <t>1 компл</t>
  </si>
  <si>
    <t>Каналы связи ЦУС</t>
  </si>
  <si>
    <t>ЦУС</t>
  </si>
  <si>
    <t>ПНР ЦУС</t>
  </si>
  <si>
    <t>М_000-15-1-04.30-0001</t>
  </si>
  <si>
    <t>Реконструкция диспетчерского щита в ЦУС Архэнерго (1 комплекс)</t>
  </si>
  <si>
    <t>000-13-1-04.40-1328 Создание диспетчерского видеощита  АСТУ на диспетчерском пункте  КРЭС г.Котлас Архангельской области (1 шт.)</t>
  </si>
  <si>
    <t>Составлена в ценах по состоянию на 4 кв.2017 г.</t>
  </si>
  <si>
    <t>Источник ценовой информации: проектно-сметная домкументация по объекту  000-13-1-04.40-1328 Создание диспетчерского видеощита  АСТУ на диспетчерском пункте  КРЭС г.Котлас Архангельской области (1 шт.)</t>
  </si>
  <si>
    <t>Итого, сметная стоимость в ценах 4 кв. 2017 года</t>
  </si>
  <si>
    <t>Индексы-дефляторы Минэкономразвития от года текущих цен в расчете (4 кв 2017) до года реализации(2024)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</si>
</sst>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73" formatCode="_-* #,##0.00_р_._-;\-* #,##0.00_р_._-;_-* &quot;-&quot;??_р_._-;_-@_-"/>
    <numFmt numFmtId="184" formatCode="#,##0.000"/>
    <numFmt numFmtId="185" formatCode="0.000"/>
    <numFmt numFmtId="193" formatCode="0.0000"/>
    <numFmt numFmtId="194" formatCode="0.0"/>
    <numFmt numFmtId="201" formatCode="_-* #,##0.000_-;\-* #,##0.000_-;_-* &quot;-&quot;??_-;_-@_-"/>
    <numFmt numFmtId="208" formatCode="#,##0.00\ _₽"/>
    <numFmt numFmtId="210" formatCode="_-* #,##0.00000_-;\-* #,##0.00000_-;_-* &quot;-&quot;??_-;_-@_-"/>
    <numFmt numFmtId="215" formatCode="_-* #,##0.00000\ _₽_-;\-* #,##0.00000\ _₽_-;_-* &quot;-&quot;??\ _₽_-;_-@_-"/>
    <numFmt numFmtId="218" formatCode="_-* #,##0.00000\ _₽_-;\-* #,##0.00000\ _₽_-;_-* &quot;-&quot;???\ _₽_-;_-@_-"/>
  </numFmts>
  <fonts count="4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1"/>
    </font>
    <font>
      <i/>
      <sz val="8"/>
      <name val="Arial"/>
      <family val="2"/>
      <charset val="204"/>
    </font>
    <font>
      <sz val="12"/>
      <name val="Arial"/>
      <family val="1"/>
    </font>
    <font>
      <sz val="9"/>
      <name val="Arial"/>
      <family val="1"/>
    </font>
    <font>
      <i/>
      <sz val="9"/>
      <name val="Arial"/>
      <family val="1"/>
    </font>
    <font>
      <b/>
      <sz val="12"/>
      <name val="Arial"/>
      <family val="1"/>
    </font>
    <font>
      <i/>
      <sz val="11"/>
      <name val="Arial"/>
      <family val="1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10"/>
      <name val="Arial"/>
      <family val="2"/>
      <charset val="204"/>
    </font>
    <font>
      <u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</font>
    <font>
      <i/>
      <sz val="8"/>
      <color theme="1"/>
      <name val="Calibri"/>
      <family val="2"/>
      <charset val="204"/>
    </font>
    <font>
      <sz val="12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71">
    <xf numFmtId="0" fontId="0" fillId="0" borderId="0"/>
    <xf numFmtId="173" fontId="37" fillId="0" borderId="0" applyFont="0" applyFill="0" applyBorder="0" applyAlignment="0" applyProtection="0"/>
    <xf numFmtId="41" fontId="38" fillId="0" borderId="0" applyFont="0" applyFill="0" applyBorder="0" applyAlignment="0" applyProtection="0"/>
    <xf numFmtId="41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0" fontId="23" fillId="0" borderId="0"/>
    <xf numFmtId="0" fontId="37" fillId="0" borderId="0"/>
    <xf numFmtId="9" fontId="38" fillId="0" borderId="0" applyFont="0" applyFill="0" applyBorder="0" applyAlignment="0" applyProtection="0"/>
    <xf numFmtId="0" fontId="2" fillId="0" borderId="1">
      <alignment horizontal="center"/>
    </xf>
    <xf numFmtId="0" fontId="1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4" fillId="4" borderId="2" applyNumberFormat="0" applyAlignment="0" applyProtection="0"/>
    <xf numFmtId="0" fontId="2" fillId="0" borderId="1">
      <alignment horizontal="center"/>
    </xf>
    <xf numFmtId="0" fontId="2" fillId="0" borderId="0">
      <alignment vertical="top"/>
    </xf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5" fillId="11" borderId="3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11" fillId="12" borderId="8" applyNumberFormat="0" applyAlignment="0" applyProtection="0"/>
    <xf numFmtId="0" fontId="2" fillId="0" borderId="1">
      <alignment horizontal="center" wrapText="1"/>
    </xf>
    <xf numFmtId="0" fontId="1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9" fillId="0" borderId="0"/>
    <xf numFmtId="0" fontId="19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9" fillId="0" borderId="0"/>
    <xf numFmtId="0" fontId="37" fillId="0" borderId="0"/>
    <xf numFmtId="0" fontId="37" fillId="0" borderId="0"/>
    <xf numFmtId="0" fontId="37" fillId="0" borderId="0"/>
    <xf numFmtId="0" fontId="19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" fillId="0" borderId="0"/>
    <xf numFmtId="0" fontId="2" fillId="0" borderId="1">
      <alignment horizontal="center" wrapText="1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0" fontId="19" fillId="14" borderId="9" applyNumberFormat="0" applyFont="0" applyAlignment="0" applyProtection="0"/>
    <xf numFmtId="9" fontId="19" fillId="0" borderId="0" applyFont="0" applyFill="0" applyBorder="0" applyAlignment="0" applyProtection="0"/>
    <xf numFmtId="0" fontId="2" fillId="0" borderId="1">
      <alignment horizontal="center"/>
    </xf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1">
      <alignment horizontal="center" wrapText="1"/>
    </xf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" fillId="0" borderId="0">
      <alignment horizontal="center"/>
    </xf>
    <xf numFmtId="173" fontId="19" fillId="0" borderId="0" applyFont="0" applyFill="0" applyBorder="0" applyAlignment="0" applyProtection="0"/>
    <xf numFmtId="0" fontId="2" fillId="0" borderId="0">
      <alignment horizontal="left" vertical="top"/>
    </xf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</cellStyleXfs>
  <cellXfs count="130">
    <xf numFmtId="0" fontId="0" fillId="0" borderId="0" xfId="0"/>
    <xf numFmtId="0" fontId="2" fillId="0" borderId="0" xfId="0" applyFont="1" applyAlignment="1">
      <alignment horizontal="center" vertical="top"/>
    </xf>
    <xf numFmtId="0" fontId="19" fillId="0" borderId="0" xfId="1855" applyFill="1"/>
    <xf numFmtId="0" fontId="25" fillId="0" borderId="0" xfId="11" applyFont="1" applyFill="1" applyAlignment="1">
      <alignment horizontal="left" vertical="center"/>
    </xf>
    <xf numFmtId="0" fontId="26" fillId="0" borderId="20" xfId="11" applyFont="1" applyFill="1" applyBorder="1" applyAlignment="1">
      <alignment horizontal="left" vertical="center" wrapText="1"/>
    </xf>
    <xf numFmtId="0" fontId="26" fillId="0" borderId="20" xfId="11" applyFont="1" applyFill="1" applyBorder="1" applyAlignment="1">
      <alignment horizontal="center" vertical="center" wrapText="1"/>
    </xf>
    <xf numFmtId="0" fontId="26" fillId="0" borderId="21" xfId="11" applyFont="1" applyFill="1" applyBorder="1" applyAlignment="1">
      <alignment horizontal="left" vertical="center" wrapText="1"/>
    </xf>
    <xf numFmtId="201" fontId="26" fillId="0" borderId="22" xfId="2827" applyNumberFormat="1" applyFont="1" applyFill="1" applyBorder="1" applyAlignment="1">
      <alignment vertical="center" wrapText="1"/>
    </xf>
    <xf numFmtId="0" fontId="23" fillId="0" borderId="20" xfId="11" applyFont="1" applyFill="1" applyBorder="1" applyAlignment="1">
      <alignment horizontal="center" vertical="center" wrapText="1"/>
    </xf>
    <xf numFmtId="0" fontId="26" fillId="0" borderId="1" xfId="11" applyFont="1" applyBorder="1" applyAlignment="1">
      <alignment horizontal="center" vertical="center" wrapText="1"/>
    </xf>
    <xf numFmtId="0" fontId="25" fillId="0" borderId="0" xfId="11" applyFont="1" applyFill="1" applyAlignment="1">
      <alignment vertical="center"/>
    </xf>
    <xf numFmtId="0" fontId="20" fillId="0" borderId="0" xfId="0" applyFont="1"/>
    <xf numFmtId="49" fontId="20" fillId="0" borderId="0" xfId="0" applyNumberFormat="1" applyFont="1" applyAlignment="1">
      <alignment horizontal="left" vertical="top"/>
    </xf>
    <xf numFmtId="0" fontId="20" fillId="0" borderId="0" xfId="0" applyFont="1" applyAlignment="1">
      <alignment horizontal="center" vertical="center"/>
    </xf>
    <xf numFmtId="49" fontId="20" fillId="0" borderId="11" xfId="0" applyNumberFormat="1" applyFont="1" applyBorder="1" applyAlignment="1">
      <alignment horizontal="left" vertical="top"/>
    </xf>
    <xf numFmtId="0" fontId="20" fillId="0" borderId="11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0" fillId="0" borderId="0" xfId="0" applyFont="1" applyAlignment="1">
      <alignment horizontal="right" vertical="top"/>
    </xf>
    <xf numFmtId="0" fontId="21" fillId="0" borderId="0" xfId="0" applyFont="1" applyAlignment="1">
      <alignment horizontal="center" vertical="center"/>
    </xf>
    <xf numFmtId="49" fontId="20" fillId="0" borderId="0" xfId="0" applyNumberFormat="1" applyFont="1" applyAlignment="1">
      <alignment horizontal="left" vertical="center"/>
    </xf>
    <xf numFmtId="49" fontId="20" fillId="0" borderId="0" xfId="0" applyNumberFormat="1" applyFont="1" applyAlignment="1">
      <alignment horizontal="right" vertical="top"/>
    </xf>
    <xf numFmtId="0" fontId="20" fillId="0" borderId="0" xfId="0" applyFont="1" applyAlignment="1">
      <alignment horizontal="right" vertical="center"/>
    </xf>
    <xf numFmtId="0" fontId="20" fillId="0" borderId="12" xfId="0" applyFont="1" applyBorder="1" applyAlignment="1">
      <alignment horizontal="center"/>
    </xf>
    <xf numFmtId="49" fontId="20" fillId="0" borderId="12" xfId="0" applyNumberFormat="1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left" vertical="top" wrapText="1"/>
    </xf>
    <xf numFmtId="0" fontId="20" fillId="0" borderId="1" xfId="0" applyFont="1" applyBorder="1" applyAlignment="1">
      <alignment horizontal="right" vertical="top" wrapText="1"/>
    </xf>
    <xf numFmtId="0" fontId="20" fillId="0" borderId="1" xfId="0" applyFont="1" applyBorder="1" applyAlignment="1">
      <alignment horizontal="right" vertical="top"/>
    </xf>
    <xf numFmtId="0" fontId="20" fillId="0" borderId="1" xfId="0" applyFont="1" applyBorder="1"/>
    <xf numFmtId="4" fontId="20" fillId="0" borderId="1" xfId="0" applyNumberFormat="1" applyFont="1" applyBorder="1" applyAlignment="1">
      <alignment horizontal="right" vertical="top" wrapText="1"/>
    </xf>
    <xf numFmtId="0" fontId="26" fillId="0" borderId="12" xfId="11" applyFont="1" applyBorder="1" applyAlignment="1">
      <alignment horizontal="center" vertical="center" wrapText="1"/>
    </xf>
    <xf numFmtId="0" fontId="39" fillId="0" borderId="1" xfId="12" applyFont="1" applyFill="1" applyBorder="1" applyAlignment="1">
      <alignment horizontal="justify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184" fontId="0" fillId="0" borderId="0" xfId="0" applyNumberFormat="1"/>
    <xf numFmtId="0" fontId="0" fillId="0" borderId="0" xfId="0" applyAlignment="1">
      <alignment horizontal="right"/>
    </xf>
    <xf numFmtId="4" fontId="26" fillId="0" borderId="13" xfId="11" applyNumberFormat="1" applyFont="1" applyBorder="1" applyAlignment="1">
      <alignment horizontal="left" vertical="center" wrapText="1"/>
    </xf>
    <xf numFmtId="0" fontId="26" fillId="0" borderId="1" xfId="11" applyFont="1" applyFill="1" applyBorder="1" applyAlignment="1">
      <alignment horizontal="center" vertical="center" wrapText="1"/>
    </xf>
    <xf numFmtId="4" fontId="26" fillId="0" borderId="1" xfId="11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208" fontId="20" fillId="0" borderId="1" xfId="0" applyNumberFormat="1" applyFont="1" applyBorder="1" applyAlignment="1">
      <alignment horizontal="right" vertical="top"/>
    </xf>
    <xf numFmtId="0" fontId="40" fillId="0" borderId="1" xfId="0" applyFont="1" applyBorder="1" applyAlignment="1">
      <alignment horizontal="center" vertical="center" wrapText="1"/>
    </xf>
    <xf numFmtId="184" fontId="26" fillId="0" borderId="1" xfId="1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20" fillId="0" borderId="0" xfId="0" applyFont="1" applyAlignment="1">
      <alignment horizontal="center" vertical="top"/>
    </xf>
    <xf numFmtId="193" fontId="20" fillId="0" borderId="0" xfId="0" applyNumberFormat="1" applyFont="1" applyAlignment="1">
      <alignment horizontal="center" vertical="top"/>
    </xf>
    <xf numFmtId="0" fontId="20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top"/>
    </xf>
    <xf numFmtId="0" fontId="20" fillId="0" borderId="1" xfId="0" applyFont="1" applyBorder="1" applyAlignment="1">
      <alignment horizontal="center" wrapText="1"/>
    </xf>
    <xf numFmtId="4" fontId="20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30" fillId="0" borderId="1" xfId="1855" applyFont="1" applyBorder="1" applyAlignment="1">
      <alignment horizontal="center" vertical="center" wrapText="1"/>
    </xf>
    <xf numFmtId="0" fontId="32" fillId="0" borderId="1" xfId="1855" applyFont="1" applyBorder="1" applyAlignment="1">
      <alignment horizontal="center" vertical="center" wrapText="1"/>
    </xf>
    <xf numFmtId="0" fontId="31" fillId="0" borderId="1" xfId="1855" applyFont="1" applyBorder="1" applyAlignment="1">
      <alignment horizontal="center" vertical="center" wrapText="1"/>
    </xf>
    <xf numFmtId="49" fontId="33" fillId="0" borderId="1" xfId="1855" applyNumberFormat="1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26" fillId="0" borderId="0" xfId="1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" fontId="26" fillId="0" borderId="0" xfId="11" applyNumberFormat="1" applyFont="1" applyFill="1" applyBorder="1" applyAlignment="1">
      <alignment horizontal="left" vertical="center" wrapText="1"/>
    </xf>
    <xf numFmtId="1" fontId="20" fillId="0" borderId="0" xfId="0" applyNumberFormat="1" applyFont="1" applyAlignment="1">
      <alignment horizontal="center" vertical="top"/>
    </xf>
    <xf numFmtId="0" fontId="21" fillId="0" borderId="0" xfId="0" applyFont="1" applyAlignment="1">
      <alignment horizontal="right"/>
    </xf>
    <xf numFmtId="0" fontId="35" fillId="0" borderId="11" xfId="0" applyFont="1" applyBorder="1" applyAlignment="1">
      <alignment horizontal="center" vertical="center"/>
    </xf>
    <xf numFmtId="0" fontId="20" fillId="0" borderId="11" xfId="0" applyFont="1" applyBorder="1" applyAlignment="1">
      <alignment horizontal="right" vertical="top"/>
    </xf>
    <xf numFmtId="49" fontId="20" fillId="0" borderId="0" xfId="0" applyNumberFormat="1" applyFont="1" applyBorder="1" applyAlignment="1">
      <alignment horizontal="left" vertical="top"/>
    </xf>
    <xf numFmtId="0" fontId="35" fillId="0" borderId="0" xfId="0" applyFont="1" applyAlignment="1">
      <alignment horizontal="center" vertical="center"/>
    </xf>
    <xf numFmtId="4" fontId="20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top" wrapText="1"/>
    </xf>
    <xf numFmtId="4" fontId="20" fillId="0" borderId="1" xfId="0" applyNumberFormat="1" applyFont="1" applyBorder="1" applyAlignment="1">
      <alignment horizontal="right" vertical="center" wrapText="1"/>
    </xf>
    <xf numFmtId="0" fontId="20" fillId="0" borderId="1" xfId="0" applyFont="1" applyBorder="1" applyAlignment="1">
      <alignment horizontal="center" vertical="top"/>
    </xf>
    <xf numFmtId="2" fontId="20" fillId="0" borderId="1" xfId="0" applyNumberFormat="1" applyFont="1" applyBorder="1" applyAlignment="1">
      <alignment horizontal="right" vertical="center" wrapText="1"/>
    </xf>
    <xf numFmtId="2" fontId="20" fillId="0" borderId="1" xfId="0" applyNumberFormat="1" applyFont="1" applyBorder="1" applyAlignment="1">
      <alignment horizontal="right" vertical="top" wrapText="1"/>
    </xf>
    <xf numFmtId="194" fontId="20" fillId="0" borderId="1" xfId="0" applyNumberFormat="1" applyFont="1" applyBorder="1" applyAlignment="1">
      <alignment horizontal="right" vertical="top" wrapText="1"/>
    </xf>
    <xf numFmtId="49" fontId="20" fillId="0" borderId="1" xfId="0" applyNumberFormat="1" applyFont="1" applyBorder="1" applyAlignment="1">
      <alignment horizontal="left" vertical="top"/>
    </xf>
    <xf numFmtId="4" fontId="20" fillId="15" borderId="1" xfId="0" applyNumberFormat="1" applyFont="1" applyFill="1" applyBorder="1" applyAlignment="1">
      <alignment horizontal="right" vertical="top" wrapText="1"/>
    </xf>
    <xf numFmtId="4" fontId="21" fillId="15" borderId="1" xfId="0" applyNumberFormat="1" applyFont="1" applyFill="1" applyBorder="1" applyAlignment="1">
      <alignment horizontal="right" vertical="top" wrapText="1"/>
    </xf>
    <xf numFmtId="2" fontId="20" fillId="0" borderId="1" xfId="0" applyNumberFormat="1" applyFont="1" applyFill="1" applyBorder="1" applyAlignment="1">
      <alignment horizontal="right" vertical="top" wrapText="1"/>
    </xf>
    <xf numFmtId="0" fontId="20" fillId="0" borderId="1" xfId="0" applyNumberFormat="1" applyFont="1" applyBorder="1" applyAlignment="1">
      <alignment horizontal="left" vertical="top" wrapText="1"/>
    </xf>
    <xf numFmtId="2" fontId="20" fillId="0" borderId="1" xfId="0" applyNumberFormat="1" applyFont="1" applyBorder="1" applyAlignment="1">
      <alignment horizontal="right" vertical="top"/>
    </xf>
    <xf numFmtId="4" fontId="20" fillId="0" borderId="1" xfId="0" applyNumberFormat="1" applyFont="1" applyBorder="1"/>
    <xf numFmtId="0" fontId="20" fillId="0" borderId="1" xfId="0" applyFont="1" applyBorder="1" applyAlignment="1">
      <alignment horizontal="center" vertical="center"/>
    </xf>
    <xf numFmtId="0" fontId="26" fillId="0" borderId="1" xfId="11" applyNumberFormat="1" applyFont="1" applyFill="1" applyBorder="1" applyAlignment="1">
      <alignment horizontal="center" vertical="center" wrapText="1"/>
    </xf>
    <xf numFmtId="49" fontId="0" fillId="0" borderId="0" xfId="0" applyNumberFormat="1"/>
    <xf numFmtId="43" fontId="0" fillId="0" borderId="0" xfId="0" applyNumberFormat="1"/>
    <xf numFmtId="210" fontId="26" fillId="16" borderId="20" xfId="2827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215" fontId="0" fillId="0" borderId="0" xfId="0" applyNumberFormat="1"/>
    <xf numFmtId="185" fontId="0" fillId="0" borderId="1" xfId="0" applyNumberFormat="1" applyBorder="1" applyAlignment="1">
      <alignment horizontal="center" vertical="center"/>
    </xf>
    <xf numFmtId="210" fontId="26" fillId="0" borderId="20" xfId="2827" applyNumberFormat="1" applyFont="1" applyFill="1" applyBorder="1" applyAlignment="1">
      <alignment horizontal="center" vertical="center" wrapText="1"/>
    </xf>
    <xf numFmtId="210" fontId="26" fillId="0" borderId="23" xfId="2827" applyNumberFormat="1" applyFont="1" applyFill="1" applyBorder="1" applyAlignment="1">
      <alignment horizontal="center" vertical="center" wrapText="1"/>
    </xf>
    <xf numFmtId="210" fontId="26" fillId="0" borderId="22" xfId="2827" applyNumberFormat="1" applyFont="1" applyFill="1" applyBorder="1" applyAlignment="1">
      <alignment horizontal="center" vertical="center" wrapText="1"/>
    </xf>
    <xf numFmtId="210" fontId="39" fillId="0" borderId="1" xfId="12" applyNumberFormat="1" applyFont="1" applyFill="1" applyBorder="1" applyAlignment="1">
      <alignment horizontal="center" vertical="center" wrapText="1"/>
    </xf>
    <xf numFmtId="218" fontId="0" fillId="0" borderId="0" xfId="0" applyNumberFormat="1"/>
    <xf numFmtId="0" fontId="24" fillId="0" borderId="0" xfId="11" applyFont="1" applyFill="1" applyAlignment="1">
      <alignment horizontal="left" vertical="center" wrapText="1"/>
    </xf>
    <xf numFmtId="0" fontId="25" fillId="0" borderId="13" xfId="11" applyFont="1" applyFill="1" applyBorder="1" applyAlignment="1">
      <alignment horizontal="center" vertical="center" wrapText="1"/>
    </xf>
    <xf numFmtId="0" fontId="28" fillId="0" borderId="0" xfId="11" applyFont="1" applyFill="1" applyAlignment="1">
      <alignment horizontal="center" vertical="center"/>
    </xf>
    <xf numFmtId="0" fontId="27" fillId="0" borderId="0" xfId="11" applyFont="1" applyFill="1" applyAlignment="1">
      <alignment horizontal="center" vertical="center"/>
    </xf>
    <xf numFmtId="0" fontId="29" fillId="0" borderId="0" xfId="11" applyFont="1" applyFill="1" applyAlignment="1">
      <alignment horizontal="left" vertical="center"/>
    </xf>
    <xf numFmtId="49" fontId="20" fillId="0" borderId="13" xfId="0" applyNumberFormat="1" applyFont="1" applyBorder="1" applyAlignment="1">
      <alignment horizontal="center" vertical="top"/>
    </xf>
    <xf numFmtId="49" fontId="20" fillId="0" borderId="13" xfId="0" applyNumberFormat="1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36" fillId="0" borderId="0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1" fillId="0" borderId="14" xfId="0" applyFont="1" applyBorder="1" applyAlignment="1">
      <alignment horizontal="left" vertical="top" wrapText="1"/>
    </xf>
    <xf numFmtId="0" fontId="21" fillId="0" borderId="16" xfId="0" applyFont="1" applyBorder="1" applyAlignment="1">
      <alignment horizontal="left" vertical="top" wrapText="1"/>
    </xf>
    <xf numFmtId="0" fontId="21" fillId="0" borderId="15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49" fontId="21" fillId="0" borderId="14" xfId="0" applyNumberFormat="1" applyFont="1" applyBorder="1" applyAlignment="1">
      <alignment horizontal="right" vertical="top" wrapText="1"/>
    </xf>
    <xf numFmtId="49" fontId="21" fillId="0" borderId="15" xfId="0" applyNumberFormat="1" applyFont="1" applyBorder="1" applyAlignment="1">
      <alignment horizontal="right" vertical="top" wrapText="1"/>
    </xf>
    <xf numFmtId="49" fontId="2" fillId="0" borderId="0" xfId="0" applyNumberFormat="1" applyFont="1" applyAlignment="1">
      <alignment horizontal="center" vertical="top" wrapText="1"/>
    </xf>
    <xf numFmtId="49" fontId="21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21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0" fillId="0" borderId="13" xfId="0" applyNumberFormat="1" applyFont="1" applyBorder="1" applyAlignment="1">
      <alignment horizontal="center" vertical="top" wrapText="1"/>
    </xf>
    <xf numFmtId="0" fontId="0" fillId="0" borderId="13" xfId="0" applyNumberFormat="1" applyBorder="1" applyAlignment="1">
      <alignment horizontal="center" wrapText="1"/>
    </xf>
    <xf numFmtId="0" fontId="20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21" fillId="0" borderId="14" xfId="0" applyFont="1" applyBorder="1" applyAlignment="1">
      <alignment horizontal="left" wrapText="1"/>
    </xf>
    <xf numFmtId="0" fontId="21" fillId="0" borderId="16" xfId="0" applyFont="1" applyBorder="1" applyAlignment="1">
      <alignment horizontal="left" wrapText="1"/>
    </xf>
    <xf numFmtId="0" fontId="21" fillId="0" borderId="15" xfId="0" applyFont="1" applyBorder="1" applyAlignment="1">
      <alignment horizontal="left" wrapText="1"/>
    </xf>
    <xf numFmtId="0" fontId="20" fillId="0" borderId="12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</cellXfs>
  <cellStyles count="2971">
    <cellStyle name="Comma" xfId="1"/>
    <cellStyle name="Comma [0]" xfId="2"/>
    <cellStyle name="Comma [0] 2" xfId="3"/>
    <cellStyle name="Currency" xfId="4"/>
    <cellStyle name="Currency [0]" xfId="5"/>
    <cellStyle name="Currency [0] 2" xfId="6"/>
    <cellStyle name="Currency 2" xfId="7"/>
    <cellStyle name="Currency 3" xfId="8"/>
    <cellStyle name="Currency 4" xfId="9"/>
    <cellStyle name="Currency 5" xfId="10"/>
    <cellStyle name="Normal" xfId="11"/>
    <cellStyle name="Normal 2" xfId="12"/>
    <cellStyle name="Percent" xfId="13"/>
    <cellStyle name="Акт" xfId="14"/>
    <cellStyle name="АктМТСН" xfId="15"/>
    <cellStyle name="АктМТСН 10" xfId="16"/>
    <cellStyle name="АктМТСН 11" xfId="17"/>
    <cellStyle name="АктМТСН 12" xfId="18"/>
    <cellStyle name="АктМТСН 13" xfId="19"/>
    <cellStyle name="АктМТСН 14" xfId="20"/>
    <cellStyle name="АктМТСН 15" xfId="21"/>
    <cellStyle name="АктМТСН 16" xfId="22"/>
    <cellStyle name="АктМТСН 17" xfId="23"/>
    <cellStyle name="АктМТСН 18" xfId="24"/>
    <cellStyle name="АктМТСН 19" xfId="25"/>
    <cellStyle name="АктМТСН 2" xfId="26"/>
    <cellStyle name="АктМТСН 20" xfId="27"/>
    <cellStyle name="АктМТСН 21" xfId="28"/>
    <cellStyle name="АктМТСН 22" xfId="29"/>
    <cellStyle name="АктМТСН 23" xfId="30"/>
    <cellStyle name="АктМТСН 24" xfId="31"/>
    <cellStyle name="АктМТСН 25" xfId="32"/>
    <cellStyle name="АктМТСН 26" xfId="33"/>
    <cellStyle name="АктМТСН 27" xfId="34"/>
    <cellStyle name="АктМТСН 28" xfId="35"/>
    <cellStyle name="АктМТСН 29" xfId="36"/>
    <cellStyle name="АктМТСН 3" xfId="37"/>
    <cellStyle name="АктМТСН 30" xfId="38"/>
    <cellStyle name="АктМТСН 31" xfId="39"/>
    <cellStyle name="АктМТСН 32" xfId="40"/>
    <cellStyle name="АктМТСН 33" xfId="41"/>
    <cellStyle name="АктМТСН 34" xfId="42"/>
    <cellStyle name="АктМТСН 35" xfId="43"/>
    <cellStyle name="АктМТСН 36" xfId="44"/>
    <cellStyle name="АктМТСН 37" xfId="45"/>
    <cellStyle name="АктМТСН 38" xfId="46"/>
    <cellStyle name="АктМТСН 39" xfId="47"/>
    <cellStyle name="АктМТСН 4" xfId="48"/>
    <cellStyle name="АктМТСН 40" xfId="49"/>
    <cellStyle name="АктМТСН 41" xfId="50"/>
    <cellStyle name="АктМТСН 42" xfId="51"/>
    <cellStyle name="АктМТСН 43" xfId="52"/>
    <cellStyle name="АктМТСН 44" xfId="53"/>
    <cellStyle name="АктМТСН 45" xfId="54"/>
    <cellStyle name="АктМТСН 46" xfId="55"/>
    <cellStyle name="АктМТСН 47" xfId="56"/>
    <cellStyle name="АктМТСН 48" xfId="57"/>
    <cellStyle name="АктМТСН 49" xfId="58"/>
    <cellStyle name="АктМТСН 5" xfId="59"/>
    <cellStyle name="АктМТСН 50" xfId="60"/>
    <cellStyle name="АктМТСН 51" xfId="61"/>
    <cellStyle name="АктМТСН 52" xfId="62"/>
    <cellStyle name="АктМТСН 53" xfId="63"/>
    <cellStyle name="АктМТСН 54" xfId="64"/>
    <cellStyle name="АктМТСН 55" xfId="65"/>
    <cellStyle name="АктМТСН 56" xfId="66"/>
    <cellStyle name="АктМТСН 57" xfId="67"/>
    <cellStyle name="АктМТСН 58" xfId="68"/>
    <cellStyle name="АктМТСН 59" xfId="69"/>
    <cellStyle name="АктМТСН 6" xfId="70"/>
    <cellStyle name="АктМТСН 60" xfId="71"/>
    <cellStyle name="АктМТСН 61" xfId="72"/>
    <cellStyle name="АктМТСН 62" xfId="73"/>
    <cellStyle name="АктМТСН 63" xfId="74"/>
    <cellStyle name="АктМТСН 64" xfId="75"/>
    <cellStyle name="АктМТСН 65" xfId="76"/>
    <cellStyle name="АктМТСН 66" xfId="77"/>
    <cellStyle name="АктМТСН 67" xfId="78"/>
    <cellStyle name="АктМТСН 68" xfId="79"/>
    <cellStyle name="АктМТСН 69" xfId="80"/>
    <cellStyle name="АктМТСН 7" xfId="81"/>
    <cellStyle name="АктМТСН 70" xfId="82"/>
    <cellStyle name="АктМТСН 71" xfId="83"/>
    <cellStyle name="АктМТСН 72" xfId="84"/>
    <cellStyle name="АктМТСН 73" xfId="85"/>
    <cellStyle name="АктМТСН 74" xfId="86"/>
    <cellStyle name="АктМТСН 75" xfId="87"/>
    <cellStyle name="АктМТСН 76" xfId="88"/>
    <cellStyle name="АктМТСН 8" xfId="89"/>
    <cellStyle name="АктМТСН 9" xfId="90"/>
    <cellStyle name="Акцент1" xfId="91" builtinId="29" customBuiltin="1"/>
    <cellStyle name="Акцент1 10" xfId="92"/>
    <cellStyle name="Акцент1 11" xfId="93"/>
    <cellStyle name="Акцент1 12" xfId="94"/>
    <cellStyle name="Акцент1 13" xfId="95"/>
    <cellStyle name="Акцент1 14" xfId="96"/>
    <cellStyle name="Акцент1 15" xfId="97"/>
    <cellStyle name="Акцент1 16" xfId="98"/>
    <cellStyle name="Акцент1 17" xfId="99"/>
    <cellStyle name="Акцент1 18" xfId="100"/>
    <cellStyle name="Акцент1 19" xfId="101"/>
    <cellStyle name="Акцент1 2" xfId="102"/>
    <cellStyle name="Акцент1 2 10" xfId="103"/>
    <cellStyle name="Акцент1 2 11" xfId="104"/>
    <cellStyle name="Акцент1 2 12" xfId="105"/>
    <cellStyle name="Акцент1 2 13" xfId="106"/>
    <cellStyle name="Акцент1 2 14" xfId="107"/>
    <cellStyle name="Акцент1 2 15" xfId="108"/>
    <cellStyle name="Акцент1 2 16" xfId="109"/>
    <cellStyle name="Акцент1 2 17" xfId="110"/>
    <cellStyle name="Акцент1 2 18" xfId="111"/>
    <cellStyle name="Акцент1 2 19" xfId="112"/>
    <cellStyle name="Акцент1 2 2" xfId="113"/>
    <cellStyle name="Акцент1 2 20" xfId="114"/>
    <cellStyle name="Акцент1 2 21" xfId="115"/>
    <cellStyle name="Акцент1 2 22" xfId="116"/>
    <cellStyle name="Акцент1 2 23" xfId="117"/>
    <cellStyle name="Акцент1 2 24" xfId="118"/>
    <cellStyle name="Акцент1 2 25" xfId="119"/>
    <cellStyle name="Акцент1 2 26" xfId="120"/>
    <cellStyle name="Акцент1 2 27" xfId="121"/>
    <cellStyle name="Акцент1 2 28" xfId="122"/>
    <cellStyle name="Акцент1 2 29" xfId="123"/>
    <cellStyle name="Акцент1 2 3" xfId="124"/>
    <cellStyle name="Акцент1 2 30" xfId="125"/>
    <cellStyle name="Акцент1 2 4" xfId="126"/>
    <cellStyle name="Акцент1 2 5" xfId="127"/>
    <cellStyle name="Акцент1 2 6" xfId="128"/>
    <cellStyle name="Акцент1 2 7" xfId="129"/>
    <cellStyle name="Акцент1 2 8" xfId="130"/>
    <cellStyle name="Акцент1 2 9" xfId="131"/>
    <cellStyle name="Акцент1 20" xfId="132"/>
    <cellStyle name="Акцент1 21" xfId="133"/>
    <cellStyle name="Акцент1 22" xfId="134"/>
    <cellStyle name="Акцент1 23" xfId="135"/>
    <cellStyle name="Акцент1 24" xfId="136"/>
    <cellStyle name="Акцент1 25" xfId="137"/>
    <cellStyle name="Акцент1 26" xfId="138"/>
    <cellStyle name="Акцент1 27" xfId="139"/>
    <cellStyle name="Акцент1 28" xfId="140"/>
    <cellStyle name="Акцент1 29" xfId="141"/>
    <cellStyle name="Акцент1 3" xfId="142"/>
    <cellStyle name="Акцент1 30" xfId="143"/>
    <cellStyle name="Акцент1 31" xfId="144"/>
    <cellStyle name="Акцент1 32" xfId="145"/>
    <cellStyle name="Акцент1 33" xfId="146"/>
    <cellStyle name="Акцент1 34" xfId="147"/>
    <cellStyle name="Акцент1 35" xfId="148"/>
    <cellStyle name="Акцент1 36" xfId="149"/>
    <cellStyle name="Акцент1 4" xfId="150"/>
    <cellStyle name="Акцент1 5" xfId="151"/>
    <cellStyle name="Акцент1 6" xfId="152"/>
    <cellStyle name="Акцент1 7" xfId="153"/>
    <cellStyle name="Акцент1 8" xfId="154"/>
    <cellStyle name="Акцент1 9" xfId="155"/>
    <cellStyle name="Акцент2" xfId="156" builtinId="33" customBuiltin="1"/>
    <cellStyle name="Акцент2 10" xfId="157"/>
    <cellStyle name="Акцент2 11" xfId="158"/>
    <cellStyle name="Акцент2 12" xfId="159"/>
    <cellStyle name="Акцент2 13" xfId="160"/>
    <cellStyle name="Акцент2 14" xfId="161"/>
    <cellStyle name="Акцент2 15" xfId="162"/>
    <cellStyle name="Акцент2 16" xfId="163"/>
    <cellStyle name="Акцент2 17" xfId="164"/>
    <cellStyle name="Акцент2 18" xfId="165"/>
    <cellStyle name="Акцент2 19" xfId="166"/>
    <cellStyle name="Акцент2 2" xfId="167"/>
    <cellStyle name="Акцент2 2 10" xfId="168"/>
    <cellStyle name="Акцент2 2 11" xfId="169"/>
    <cellStyle name="Акцент2 2 12" xfId="170"/>
    <cellStyle name="Акцент2 2 13" xfId="171"/>
    <cellStyle name="Акцент2 2 14" xfId="172"/>
    <cellStyle name="Акцент2 2 15" xfId="173"/>
    <cellStyle name="Акцент2 2 16" xfId="174"/>
    <cellStyle name="Акцент2 2 17" xfId="175"/>
    <cellStyle name="Акцент2 2 18" xfId="176"/>
    <cellStyle name="Акцент2 2 19" xfId="177"/>
    <cellStyle name="Акцент2 2 2" xfId="178"/>
    <cellStyle name="Акцент2 2 20" xfId="179"/>
    <cellStyle name="Акцент2 2 21" xfId="180"/>
    <cellStyle name="Акцент2 2 22" xfId="181"/>
    <cellStyle name="Акцент2 2 23" xfId="182"/>
    <cellStyle name="Акцент2 2 24" xfId="183"/>
    <cellStyle name="Акцент2 2 25" xfId="184"/>
    <cellStyle name="Акцент2 2 26" xfId="185"/>
    <cellStyle name="Акцент2 2 27" xfId="186"/>
    <cellStyle name="Акцент2 2 28" xfId="187"/>
    <cellStyle name="Акцент2 2 29" xfId="188"/>
    <cellStyle name="Акцент2 2 3" xfId="189"/>
    <cellStyle name="Акцент2 2 30" xfId="190"/>
    <cellStyle name="Акцент2 2 4" xfId="191"/>
    <cellStyle name="Акцент2 2 5" xfId="192"/>
    <cellStyle name="Акцент2 2 6" xfId="193"/>
    <cellStyle name="Акцент2 2 7" xfId="194"/>
    <cellStyle name="Акцент2 2 8" xfId="195"/>
    <cellStyle name="Акцент2 2 9" xfId="196"/>
    <cellStyle name="Акцент2 20" xfId="197"/>
    <cellStyle name="Акцент2 21" xfId="198"/>
    <cellStyle name="Акцент2 22" xfId="199"/>
    <cellStyle name="Акцент2 23" xfId="200"/>
    <cellStyle name="Акцент2 24" xfId="201"/>
    <cellStyle name="Акцент2 25" xfId="202"/>
    <cellStyle name="Акцент2 26" xfId="203"/>
    <cellStyle name="Акцент2 27" xfId="204"/>
    <cellStyle name="Акцент2 28" xfId="205"/>
    <cellStyle name="Акцент2 29" xfId="206"/>
    <cellStyle name="Акцент2 3" xfId="207"/>
    <cellStyle name="Акцент2 30" xfId="208"/>
    <cellStyle name="Акцент2 31" xfId="209"/>
    <cellStyle name="Акцент2 32" xfId="210"/>
    <cellStyle name="Акцент2 33" xfId="211"/>
    <cellStyle name="Акцент2 34" xfId="212"/>
    <cellStyle name="Акцент2 35" xfId="213"/>
    <cellStyle name="Акцент2 36" xfId="214"/>
    <cellStyle name="Акцент2 4" xfId="215"/>
    <cellStyle name="Акцент2 5" xfId="216"/>
    <cellStyle name="Акцент2 6" xfId="217"/>
    <cellStyle name="Акцент2 7" xfId="218"/>
    <cellStyle name="Акцент2 8" xfId="219"/>
    <cellStyle name="Акцент2 9" xfId="220"/>
    <cellStyle name="Акцент3" xfId="221" builtinId="37" customBuiltin="1"/>
    <cellStyle name="Акцент3 10" xfId="222"/>
    <cellStyle name="Акцент3 11" xfId="223"/>
    <cellStyle name="Акцент3 12" xfId="224"/>
    <cellStyle name="Акцент3 13" xfId="225"/>
    <cellStyle name="Акцент3 14" xfId="226"/>
    <cellStyle name="Акцент3 15" xfId="227"/>
    <cellStyle name="Акцент3 16" xfId="228"/>
    <cellStyle name="Акцент3 17" xfId="229"/>
    <cellStyle name="Акцент3 18" xfId="230"/>
    <cellStyle name="Акцент3 19" xfId="231"/>
    <cellStyle name="Акцент3 2" xfId="232"/>
    <cellStyle name="Акцент3 2 10" xfId="233"/>
    <cellStyle name="Акцент3 2 11" xfId="234"/>
    <cellStyle name="Акцент3 2 12" xfId="235"/>
    <cellStyle name="Акцент3 2 13" xfId="236"/>
    <cellStyle name="Акцент3 2 14" xfId="237"/>
    <cellStyle name="Акцент3 2 15" xfId="238"/>
    <cellStyle name="Акцент3 2 16" xfId="239"/>
    <cellStyle name="Акцент3 2 17" xfId="240"/>
    <cellStyle name="Акцент3 2 18" xfId="241"/>
    <cellStyle name="Акцент3 2 19" xfId="242"/>
    <cellStyle name="Акцент3 2 2" xfId="243"/>
    <cellStyle name="Акцент3 2 20" xfId="244"/>
    <cellStyle name="Акцент3 2 21" xfId="245"/>
    <cellStyle name="Акцент3 2 22" xfId="246"/>
    <cellStyle name="Акцент3 2 23" xfId="247"/>
    <cellStyle name="Акцент3 2 24" xfId="248"/>
    <cellStyle name="Акцент3 2 25" xfId="249"/>
    <cellStyle name="Акцент3 2 26" xfId="250"/>
    <cellStyle name="Акцент3 2 27" xfId="251"/>
    <cellStyle name="Акцент3 2 28" xfId="252"/>
    <cellStyle name="Акцент3 2 29" xfId="253"/>
    <cellStyle name="Акцент3 2 3" xfId="254"/>
    <cellStyle name="Акцент3 2 30" xfId="255"/>
    <cellStyle name="Акцент3 2 4" xfId="256"/>
    <cellStyle name="Акцент3 2 5" xfId="257"/>
    <cellStyle name="Акцент3 2 6" xfId="258"/>
    <cellStyle name="Акцент3 2 7" xfId="259"/>
    <cellStyle name="Акцент3 2 8" xfId="260"/>
    <cellStyle name="Акцент3 2 9" xfId="261"/>
    <cellStyle name="Акцент3 20" xfId="262"/>
    <cellStyle name="Акцент3 21" xfId="263"/>
    <cellStyle name="Акцент3 22" xfId="264"/>
    <cellStyle name="Акцент3 23" xfId="265"/>
    <cellStyle name="Акцент3 24" xfId="266"/>
    <cellStyle name="Акцент3 25" xfId="267"/>
    <cellStyle name="Акцент3 26" xfId="268"/>
    <cellStyle name="Акцент3 27" xfId="269"/>
    <cellStyle name="Акцент3 28" xfId="270"/>
    <cellStyle name="Акцент3 29" xfId="271"/>
    <cellStyle name="Акцент3 3" xfId="272"/>
    <cellStyle name="Акцент3 30" xfId="273"/>
    <cellStyle name="Акцент3 31" xfId="274"/>
    <cellStyle name="Акцент3 32" xfId="275"/>
    <cellStyle name="Акцент3 33" xfId="276"/>
    <cellStyle name="Акцент3 34" xfId="277"/>
    <cellStyle name="Акцент3 35" xfId="278"/>
    <cellStyle name="Акцент3 36" xfId="279"/>
    <cellStyle name="Акцент3 4" xfId="280"/>
    <cellStyle name="Акцент3 5" xfId="281"/>
    <cellStyle name="Акцент3 6" xfId="282"/>
    <cellStyle name="Акцент3 7" xfId="283"/>
    <cellStyle name="Акцент3 8" xfId="284"/>
    <cellStyle name="Акцент3 9" xfId="285"/>
    <cellStyle name="Акцент4" xfId="286" builtinId="41" customBuiltin="1"/>
    <cellStyle name="Акцент4 10" xfId="287"/>
    <cellStyle name="Акцент4 11" xfId="288"/>
    <cellStyle name="Акцент4 12" xfId="289"/>
    <cellStyle name="Акцент4 13" xfId="290"/>
    <cellStyle name="Акцент4 14" xfId="291"/>
    <cellStyle name="Акцент4 15" xfId="292"/>
    <cellStyle name="Акцент4 16" xfId="293"/>
    <cellStyle name="Акцент4 17" xfId="294"/>
    <cellStyle name="Акцент4 18" xfId="295"/>
    <cellStyle name="Акцент4 19" xfId="296"/>
    <cellStyle name="Акцент4 2" xfId="297"/>
    <cellStyle name="Акцент4 2 10" xfId="298"/>
    <cellStyle name="Акцент4 2 11" xfId="299"/>
    <cellStyle name="Акцент4 2 12" xfId="300"/>
    <cellStyle name="Акцент4 2 13" xfId="301"/>
    <cellStyle name="Акцент4 2 14" xfId="302"/>
    <cellStyle name="Акцент4 2 15" xfId="303"/>
    <cellStyle name="Акцент4 2 16" xfId="304"/>
    <cellStyle name="Акцент4 2 17" xfId="305"/>
    <cellStyle name="Акцент4 2 18" xfId="306"/>
    <cellStyle name="Акцент4 2 19" xfId="307"/>
    <cellStyle name="Акцент4 2 2" xfId="308"/>
    <cellStyle name="Акцент4 2 20" xfId="309"/>
    <cellStyle name="Акцент4 2 21" xfId="310"/>
    <cellStyle name="Акцент4 2 22" xfId="311"/>
    <cellStyle name="Акцент4 2 23" xfId="312"/>
    <cellStyle name="Акцент4 2 24" xfId="313"/>
    <cellStyle name="Акцент4 2 25" xfId="314"/>
    <cellStyle name="Акцент4 2 26" xfId="315"/>
    <cellStyle name="Акцент4 2 27" xfId="316"/>
    <cellStyle name="Акцент4 2 28" xfId="317"/>
    <cellStyle name="Акцент4 2 29" xfId="318"/>
    <cellStyle name="Акцент4 2 3" xfId="319"/>
    <cellStyle name="Акцент4 2 30" xfId="320"/>
    <cellStyle name="Акцент4 2 4" xfId="321"/>
    <cellStyle name="Акцент4 2 5" xfId="322"/>
    <cellStyle name="Акцент4 2 6" xfId="323"/>
    <cellStyle name="Акцент4 2 7" xfId="324"/>
    <cellStyle name="Акцент4 2 8" xfId="325"/>
    <cellStyle name="Акцент4 2 9" xfId="326"/>
    <cellStyle name="Акцент4 20" xfId="327"/>
    <cellStyle name="Акцент4 21" xfId="328"/>
    <cellStyle name="Акцент4 22" xfId="329"/>
    <cellStyle name="Акцент4 23" xfId="330"/>
    <cellStyle name="Акцент4 24" xfId="331"/>
    <cellStyle name="Акцент4 25" xfId="332"/>
    <cellStyle name="Акцент4 26" xfId="333"/>
    <cellStyle name="Акцент4 27" xfId="334"/>
    <cellStyle name="Акцент4 28" xfId="335"/>
    <cellStyle name="Акцент4 29" xfId="336"/>
    <cellStyle name="Акцент4 3" xfId="337"/>
    <cellStyle name="Акцент4 30" xfId="338"/>
    <cellStyle name="Акцент4 31" xfId="339"/>
    <cellStyle name="Акцент4 32" xfId="340"/>
    <cellStyle name="Акцент4 33" xfId="341"/>
    <cellStyle name="Акцент4 34" xfId="342"/>
    <cellStyle name="Акцент4 35" xfId="343"/>
    <cellStyle name="Акцент4 36" xfId="344"/>
    <cellStyle name="Акцент4 4" xfId="345"/>
    <cellStyle name="Акцент4 5" xfId="346"/>
    <cellStyle name="Акцент4 6" xfId="347"/>
    <cellStyle name="Акцент4 7" xfId="348"/>
    <cellStyle name="Акцент4 8" xfId="349"/>
    <cellStyle name="Акцент4 9" xfId="350"/>
    <cellStyle name="Акцент5" xfId="351" builtinId="45" customBuiltin="1"/>
    <cellStyle name="Акцент5 10" xfId="352"/>
    <cellStyle name="Акцент5 11" xfId="353"/>
    <cellStyle name="Акцент5 12" xfId="354"/>
    <cellStyle name="Акцент5 13" xfId="355"/>
    <cellStyle name="Акцент5 14" xfId="356"/>
    <cellStyle name="Акцент5 15" xfId="357"/>
    <cellStyle name="Акцент5 16" xfId="358"/>
    <cellStyle name="Акцент5 17" xfId="359"/>
    <cellStyle name="Акцент5 18" xfId="360"/>
    <cellStyle name="Акцент5 19" xfId="361"/>
    <cellStyle name="Акцент5 2" xfId="362"/>
    <cellStyle name="Акцент5 2 10" xfId="363"/>
    <cellStyle name="Акцент5 2 11" xfId="364"/>
    <cellStyle name="Акцент5 2 12" xfId="365"/>
    <cellStyle name="Акцент5 2 13" xfId="366"/>
    <cellStyle name="Акцент5 2 14" xfId="367"/>
    <cellStyle name="Акцент5 2 15" xfId="368"/>
    <cellStyle name="Акцент5 2 16" xfId="369"/>
    <cellStyle name="Акцент5 2 17" xfId="370"/>
    <cellStyle name="Акцент5 2 18" xfId="371"/>
    <cellStyle name="Акцент5 2 19" xfId="372"/>
    <cellStyle name="Акцент5 2 2" xfId="373"/>
    <cellStyle name="Акцент5 2 20" xfId="374"/>
    <cellStyle name="Акцент5 2 21" xfId="375"/>
    <cellStyle name="Акцент5 2 22" xfId="376"/>
    <cellStyle name="Акцент5 2 23" xfId="377"/>
    <cellStyle name="Акцент5 2 24" xfId="378"/>
    <cellStyle name="Акцент5 2 25" xfId="379"/>
    <cellStyle name="Акцент5 2 26" xfId="380"/>
    <cellStyle name="Акцент5 2 27" xfId="381"/>
    <cellStyle name="Акцент5 2 28" xfId="382"/>
    <cellStyle name="Акцент5 2 29" xfId="383"/>
    <cellStyle name="Акцент5 2 3" xfId="384"/>
    <cellStyle name="Акцент5 2 30" xfId="385"/>
    <cellStyle name="Акцент5 2 4" xfId="386"/>
    <cellStyle name="Акцент5 2 5" xfId="387"/>
    <cellStyle name="Акцент5 2 6" xfId="388"/>
    <cellStyle name="Акцент5 2 7" xfId="389"/>
    <cellStyle name="Акцент5 2 8" xfId="390"/>
    <cellStyle name="Акцент5 2 9" xfId="391"/>
    <cellStyle name="Акцент5 20" xfId="392"/>
    <cellStyle name="Акцент5 21" xfId="393"/>
    <cellStyle name="Акцент5 22" xfId="394"/>
    <cellStyle name="Акцент5 23" xfId="395"/>
    <cellStyle name="Акцент5 24" xfId="396"/>
    <cellStyle name="Акцент5 25" xfId="397"/>
    <cellStyle name="Акцент5 26" xfId="398"/>
    <cellStyle name="Акцент5 27" xfId="399"/>
    <cellStyle name="Акцент5 28" xfId="400"/>
    <cellStyle name="Акцент5 29" xfId="401"/>
    <cellStyle name="Акцент5 3" xfId="402"/>
    <cellStyle name="Акцент5 30" xfId="403"/>
    <cellStyle name="Акцент5 31" xfId="404"/>
    <cellStyle name="Акцент5 32" xfId="405"/>
    <cellStyle name="Акцент5 33" xfId="406"/>
    <cellStyle name="Акцент5 34" xfId="407"/>
    <cellStyle name="Акцент5 35" xfId="408"/>
    <cellStyle name="Акцент5 36" xfId="409"/>
    <cellStyle name="Акцент5 4" xfId="410"/>
    <cellStyle name="Акцент5 5" xfId="411"/>
    <cellStyle name="Акцент5 6" xfId="412"/>
    <cellStyle name="Акцент5 7" xfId="413"/>
    <cellStyle name="Акцент5 8" xfId="414"/>
    <cellStyle name="Акцент5 9" xfId="415"/>
    <cellStyle name="Акцент6" xfId="416" builtinId="49" customBuiltin="1"/>
    <cellStyle name="Акцент6 10" xfId="417"/>
    <cellStyle name="Акцент6 11" xfId="418"/>
    <cellStyle name="Акцент6 12" xfId="419"/>
    <cellStyle name="Акцент6 13" xfId="420"/>
    <cellStyle name="Акцент6 14" xfId="421"/>
    <cellStyle name="Акцент6 15" xfId="422"/>
    <cellStyle name="Акцент6 16" xfId="423"/>
    <cellStyle name="Акцент6 17" xfId="424"/>
    <cellStyle name="Акцент6 18" xfId="425"/>
    <cellStyle name="Акцент6 19" xfId="426"/>
    <cellStyle name="Акцент6 2" xfId="427"/>
    <cellStyle name="Акцент6 2 10" xfId="428"/>
    <cellStyle name="Акцент6 2 11" xfId="429"/>
    <cellStyle name="Акцент6 2 12" xfId="430"/>
    <cellStyle name="Акцент6 2 13" xfId="431"/>
    <cellStyle name="Акцент6 2 14" xfId="432"/>
    <cellStyle name="Акцент6 2 15" xfId="433"/>
    <cellStyle name="Акцент6 2 16" xfId="434"/>
    <cellStyle name="Акцент6 2 17" xfId="435"/>
    <cellStyle name="Акцент6 2 18" xfId="436"/>
    <cellStyle name="Акцент6 2 19" xfId="437"/>
    <cellStyle name="Акцент6 2 2" xfId="438"/>
    <cellStyle name="Акцент6 2 20" xfId="439"/>
    <cellStyle name="Акцент6 2 21" xfId="440"/>
    <cellStyle name="Акцент6 2 22" xfId="441"/>
    <cellStyle name="Акцент6 2 23" xfId="442"/>
    <cellStyle name="Акцент6 2 24" xfId="443"/>
    <cellStyle name="Акцент6 2 25" xfId="444"/>
    <cellStyle name="Акцент6 2 26" xfId="445"/>
    <cellStyle name="Акцент6 2 27" xfId="446"/>
    <cellStyle name="Акцент6 2 28" xfId="447"/>
    <cellStyle name="Акцент6 2 29" xfId="448"/>
    <cellStyle name="Акцент6 2 3" xfId="449"/>
    <cellStyle name="Акцент6 2 30" xfId="450"/>
    <cellStyle name="Акцент6 2 4" xfId="451"/>
    <cellStyle name="Акцент6 2 5" xfId="452"/>
    <cellStyle name="Акцент6 2 6" xfId="453"/>
    <cellStyle name="Акцент6 2 7" xfId="454"/>
    <cellStyle name="Акцент6 2 8" xfId="455"/>
    <cellStyle name="Акцент6 2 9" xfId="456"/>
    <cellStyle name="Акцент6 20" xfId="457"/>
    <cellStyle name="Акцент6 21" xfId="458"/>
    <cellStyle name="Акцент6 22" xfId="459"/>
    <cellStyle name="Акцент6 23" xfId="460"/>
    <cellStyle name="Акцент6 24" xfId="461"/>
    <cellStyle name="Акцент6 25" xfId="462"/>
    <cellStyle name="Акцент6 26" xfId="463"/>
    <cellStyle name="Акцент6 27" xfId="464"/>
    <cellStyle name="Акцент6 28" xfId="465"/>
    <cellStyle name="Акцент6 29" xfId="466"/>
    <cellStyle name="Акцент6 3" xfId="467"/>
    <cellStyle name="Акцент6 30" xfId="468"/>
    <cellStyle name="Акцент6 31" xfId="469"/>
    <cellStyle name="Акцент6 32" xfId="470"/>
    <cellStyle name="Акцент6 33" xfId="471"/>
    <cellStyle name="Акцент6 34" xfId="472"/>
    <cellStyle name="Акцент6 35" xfId="473"/>
    <cellStyle name="Акцент6 36" xfId="474"/>
    <cellStyle name="Акцент6 4" xfId="475"/>
    <cellStyle name="Акцент6 5" xfId="476"/>
    <cellStyle name="Акцент6 6" xfId="477"/>
    <cellStyle name="Акцент6 7" xfId="478"/>
    <cellStyle name="Акцент6 8" xfId="479"/>
    <cellStyle name="Акцент6 9" xfId="480"/>
    <cellStyle name="Ввод " xfId="481" builtinId="20" customBuiltin="1"/>
    <cellStyle name="Ввод  10" xfId="482"/>
    <cellStyle name="Ввод  11" xfId="483"/>
    <cellStyle name="Ввод  12" xfId="484"/>
    <cellStyle name="Ввод  13" xfId="485"/>
    <cellStyle name="Ввод  14" xfId="486"/>
    <cellStyle name="Ввод  15" xfId="487"/>
    <cellStyle name="Ввод  16" xfId="488"/>
    <cellStyle name="Ввод  17" xfId="489"/>
    <cellStyle name="Ввод  18" xfId="490"/>
    <cellStyle name="Ввод  19" xfId="491"/>
    <cellStyle name="Ввод  2" xfId="492"/>
    <cellStyle name="Ввод  2 10" xfId="493"/>
    <cellStyle name="Ввод  2 11" xfId="494"/>
    <cellStyle name="Ввод  2 12" xfId="495"/>
    <cellStyle name="Ввод  2 13" xfId="496"/>
    <cellStyle name="Ввод  2 14" xfId="497"/>
    <cellStyle name="Ввод  2 15" xfId="498"/>
    <cellStyle name="Ввод  2 16" xfId="499"/>
    <cellStyle name="Ввод  2 17" xfId="500"/>
    <cellStyle name="Ввод  2 18" xfId="501"/>
    <cellStyle name="Ввод  2 19" xfId="502"/>
    <cellStyle name="Ввод  2 2" xfId="503"/>
    <cellStyle name="Ввод  2 20" xfId="504"/>
    <cellStyle name="Ввод  2 21" xfId="505"/>
    <cellStyle name="Ввод  2 22" xfId="506"/>
    <cellStyle name="Ввод  2 23" xfId="507"/>
    <cellStyle name="Ввод  2 24" xfId="508"/>
    <cellStyle name="Ввод  2 25" xfId="509"/>
    <cellStyle name="Ввод  2 26" xfId="510"/>
    <cellStyle name="Ввод  2 27" xfId="511"/>
    <cellStyle name="Ввод  2 28" xfId="512"/>
    <cellStyle name="Ввод  2 29" xfId="513"/>
    <cellStyle name="Ввод  2 3" xfId="514"/>
    <cellStyle name="Ввод  2 30" xfId="515"/>
    <cellStyle name="Ввод  2 4" xfId="516"/>
    <cellStyle name="Ввод  2 5" xfId="517"/>
    <cellStyle name="Ввод  2 6" xfId="518"/>
    <cellStyle name="Ввод  2 7" xfId="519"/>
    <cellStyle name="Ввод  2 8" xfId="520"/>
    <cellStyle name="Ввод  2 9" xfId="521"/>
    <cellStyle name="Ввод  20" xfId="522"/>
    <cellStyle name="Ввод  21" xfId="523"/>
    <cellStyle name="Ввод  22" xfId="524"/>
    <cellStyle name="Ввод  23" xfId="525"/>
    <cellStyle name="Ввод  24" xfId="526"/>
    <cellStyle name="Ввод  25" xfId="527"/>
    <cellStyle name="Ввод  26" xfId="528"/>
    <cellStyle name="Ввод  27" xfId="529"/>
    <cellStyle name="Ввод  28" xfId="530"/>
    <cellStyle name="Ввод  29" xfId="531"/>
    <cellStyle name="Ввод  3" xfId="532"/>
    <cellStyle name="Ввод  30" xfId="533"/>
    <cellStyle name="Ввод  31" xfId="534"/>
    <cellStyle name="Ввод  32" xfId="535"/>
    <cellStyle name="Ввод  33" xfId="536"/>
    <cellStyle name="Ввод  34" xfId="537"/>
    <cellStyle name="Ввод  35" xfId="538"/>
    <cellStyle name="Ввод  36" xfId="539"/>
    <cellStyle name="Ввод  4" xfId="540"/>
    <cellStyle name="Ввод  5" xfId="541"/>
    <cellStyle name="Ввод  6" xfId="542"/>
    <cellStyle name="Ввод  7" xfId="543"/>
    <cellStyle name="Ввод  8" xfId="544"/>
    <cellStyle name="Ввод  9" xfId="545"/>
    <cellStyle name="ВедРесурсов" xfId="546"/>
    <cellStyle name="ВедРесурсовАкт" xfId="547"/>
    <cellStyle name="Вывод" xfId="548" builtinId="21" customBuiltin="1"/>
    <cellStyle name="Вывод 10" xfId="549"/>
    <cellStyle name="Вывод 11" xfId="550"/>
    <cellStyle name="Вывод 12" xfId="551"/>
    <cellStyle name="Вывод 13" xfId="552"/>
    <cellStyle name="Вывод 14" xfId="553"/>
    <cellStyle name="Вывод 15" xfId="554"/>
    <cellStyle name="Вывод 16" xfId="555"/>
    <cellStyle name="Вывод 17" xfId="556"/>
    <cellStyle name="Вывод 18" xfId="557"/>
    <cellStyle name="Вывод 19" xfId="558"/>
    <cellStyle name="Вывод 2" xfId="559"/>
    <cellStyle name="Вывод 2 10" xfId="560"/>
    <cellStyle name="Вывод 2 11" xfId="561"/>
    <cellStyle name="Вывод 2 12" xfId="562"/>
    <cellStyle name="Вывод 2 13" xfId="563"/>
    <cellStyle name="Вывод 2 14" xfId="564"/>
    <cellStyle name="Вывод 2 15" xfId="565"/>
    <cellStyle name="Вывод 2 16" xfId="566"/>
    <cellStyle name="Вывод 2 17" xfId="567"/>
    <cellStyle name="Вывод 2 18" xfId="568"/>
    <cellStyle name="Вывод 2 19" xfId="569"/>
    <cellStyle name="Вывод 2 2" xfId="570"/>
    <cellStyle name="Вывод 2 20" xfId="571"/>
    <cellStyle name="Вывод 2 21" xfId="572"/>
    <cellStyle name="Вывод 2 22" xfId="573"/>
    <cellStyle name="Вывод 2 23" xfId="574"/>
    <cellStyle name="Вывод 2 24" xfId="575"/>
    <cellStyle name="Вывод 2 25" xfId="576"/>
    <cellStyle name="Вывод 2 26" xfId="577"/>
    <cellStyle name="Вывод 2 27" xfId="578"/>
    <cellStyle name="Вывод 2 28" xfId="579"/>
    <cellStyle name="Вывод 2 29" xfId="580"/>
    <cellStyle name="Вывод 2 3" xfId="581"/>
    <cellStyle name="Вывод 2 30" xfId="582"/>
    <cellStyle name="Вывод 2 4" xfId="583"/>
    <cellStyle name="Вывод 2 5" xfId="584"/>
    <cellStyle name="Вывод 2 6" xfId="585"/>
    <cellStyle name="Вывод 2 7" xfId="586"/>
    <cellStyle name="Вывод 2 8" xfId="587"/>
    <cellStyle name="Вывод 2 9" xfId="588"/>
    <cellStyle name="Вывод 20" xfId="589"/>
    <cellStyle name="Вывод 21" xfId="590"/>
    <cellStyle name="Вывод 22" xfId="591"/>
    <cellStyle name="Вывод 23" xfId="592"/>
    <cellStyle name="Вывод 24" xfId="593"/>
    <cellStyle name="Вывод 25" xfId="594"/>
    <cellStyle name="Вывод 26" xfId="595"/>
    <cellStyle name="Вывод 27" xfId="596"/>
    <cellStyle name="Вывод 28" xfId="597"/>
    <cellStyle name="Вывод 29" xfId="598"/>
    <cellStyle name="Вывод 3" xfId="599"/>
    <cellStyle name="Вывод 30" xfId="600"/>
    <cellStyle name="Вывод 31" xfId="601"/>
    <cellStyle name="Вывод 32" xfId="602"/>
    <cellStyle name="Вывод 33" xfId="603"/>
    <cellStyle name="Вывод 34" xfId="604"/>
    <cellStyle name="Вывод 35" xfId="605"/>
    <cellStyle name="Вывод 36" xfId="606"/>
    <cellStyle name="Вывод 4" xfId="607"/>
    <cellStyle name="Вывод 5" xfId="608"/>
    <cellStyle name="Вывод 6" xfId="609"/>
    <cellStyle name="Вывод 7" xfId="610"/>
    <cellStyle name="Вывод 8" xfId="611"/>
    <cellStyle name="Вывод 9" xfId="612"/>
    <cellStyle name="Вычисление" xfId="613" builtinId="22" customBuiltin="1"/>
    <cellStyle name="Вычисление 10" xfId="614"/>
    <cellStyle name="Вычисление 11" xfId="615"/>
    <cellStyle name="Вычисление 12" xfId="616"/>
    <cellStyle name="Вычисление 13" xfId="617"/>
    <cellStyle name="Вычисление 14" xfId="618"/>
    <cellStyle name="Вычисление 15" xfId="619"/>
    <cellStyle name="Вычисление 16" xfId="620"/>
    <cellStyle name="Вычисление 17" xfId="621"/>
    <cellStyle name="Вычисление 18" xfId="622"/>
    <cellStyle name="Вычисление 19" xfId="623"/>
    <cellStyle name="Вычисление 2" xfId="624"/>
    <cellStyle name="Вычисление 2 10" xfId="625"/>
    <cellStyle name="Вычисление 2 11" xfId="626"/>
    <cellStyle name="Вычисление 2 12" xfId="627"/>
    <cellStyle name="Вычисление 2 13" xfId="628"/>
    <cellStyle name="Вычисление 2 14" xfId="629"/>
    <cellStyle name="Вычисление 2 15" xfId="630"/>
    <cellStyle name="Вычисление 2 16" xfId="631"/>
    <cellStyle name="Вычисление 2 17" xfId="632"/>
    <cellStyle name="Вычисление 2 18" xfId="633"/>
    <cellStyle name="Вычисление 2 19" xfId="634"/>
    <cellStyle name="Вычисление 2 2" xfId="635"/>
    <cellStyle name="Вычисление 2 20" xfId="636"/>
    <cellStyle name="Вычисление 2 21" xfId="637"/>
    <cellStyle name="Вычисление 2 22" xfId="638"/>
    <cellStyle name="Вычисление 2 23" xfId="639"/>
    <cellStyle name="Вычисление 2 24" xfId="640"/>
    <cellStyle name="Вычисление 2 25" xfId="641"/>
    <cellStyle name="Вычисление 2 26" xfId="642"/>
    <cellStyle name="Вычисление 2 27" xfId="643"/>
    <cellStyle name="Вычисление 2 28" xfId="644"/>
    <cellStyle name="Вычисление 2 29" xfId="645"/>
    <cellStyle name="Вычисление 2 3" xfId="646"/>
    <cellStyle name="Вычисление 2 30" xfId="647"/>
    <cellStyle name="Вычисление 2 4" xfId="648"/>
    <cellStyle name="Вычисление 2 5" xfId="649"/>
    <cellStyle name="Вычисление 2 6" xfId="650"/>
    <cellStyle name="Вычисление 2 7" xfId="651"/>
    <cellStyle name="Вычисление 2 8" xfId="652"/>
    <cellStyle name="Вычисление 2 9" xfId="653"/>
    <cellStyle name="Вычисление 20" xfId="654"/>
    <cellStyle name="Вычисление 21" xfId="655"/>
    <cellStyle name="Вычисление 22" xfId="656"/>
    <cellStyle name="Вычисление 23" xfId="657"/>
    <cellStyle name="Вычисление 24" xfId="658"/>
    <cellStyle name="Вычисление 25" xfId="659"/>
    <cellStyle name="Вычисление 26" xfId="660"/>
    <cellStyle name="Вычисление 27" xfId="661"/>
    <cellStyle name="Вычисление 28" xfId="662"/>
    <cellStyle name="Вычисление 29" xfId="663"/>
    <cellStyle name="Вычисление 3" xfId="664"/>
    <cellStyle name="Вычисление 30" xfId="665"/>
    <cellStyle name="Вычисление 31" xfId="666"/>
    <cellStyle name="Вычисление 32" xfId="667"/>
    <cellStyle name="Вычисление 33" xfId="668"/>
    <cellStyle name="Вычисление 34" xfId="669"/>
    <cellStyle name="Вычисление 35" xfId="670"/>
    <cellStyle name="Вычисление 36" xfId="671"/>
    <cellStyle name="Вычисление 4" xfId="672"/>
    <cellStyle name="Вычисление 5" xfId="673"/>
    <cellStyle name="Вычисление 6" xfId="674"/>
    <cellStyle name="Вычисление 7" xfId="675"/>
    <cellStyle name="Вычисление 8" xfId="676"/>
    <cellStyle name="Вычисление 9" xfId="677"/>
    <cellStyle name="Заголовок 1" xfId="678" builtinId="16" customBuiltin="1"/>
    <cellStyle name="Заголовок 1 10" xfId="679"/>
    <cellStyle name="Заголовок 1 11" xfId="680"/>
    <cellStyle name="Заголовок 1 12" xfId="681"/>
    <cellStyle name="Заголовок 1 13" xfId="682"/>
    <cellStyle name="Заголовок 1 14" xfId="683"/>
    <cellStyle name="Заголовок 1 15" xfId="684"/>
    <cellStyle name="Заголовок 1 16" xfId="685"/>
    <cellStyle name="Заголовок 1 17" xfId="686"/>
    <cellStyle name="Заголовок 1 18" xfId="687"/>
    <cellStyle name="Заголовок 1 19" xfId="688"/>
    <cellStyle name="Заголовок 1 2" xfId="689"/>
    <cellStyle name="Заголовок 1 2 10" xfId="690"/>
    <cellStyle name="Заголовок 1 2 11" xfId="691"/>
    <cellStyle name="Заголовок 1 2 12" xfId="692"/>
    <cellStyle name="Заголовок 1 2 13" xfId="693"/>
    <cellStyle name="Заголовок 1 2 14" xfId="694"/>
    <cellStyle name="Заголовок 1 2 15" xfId="695"/>
    <cellStyle name="Заголовок 1 2 16" xfId="696"/>
    <cellStyle name="Заголовок 1 2 17" xfId="697"/>
    <cellStyle name="Заголовок 1 2 18" xfId="698"/>
    <cellStyle name="Заголовок 1 2 19" xfId="699"/>
    <cellStyle name="Заголовок 1 2 2" xfId="700"/>
    <cellStyle name="Заголовок 1 2 20" xfId="701"/>
    <cellStyle name="Заголовок 1 2 21" xfId="702"/>
    <cellStyle name="Заголовок 1 2 22" xfId="703"/>
    <cellStyle name="Заголовок 1 2 23" xfId="704"/>
    <cellStyle name="Заголовок 1 2 24" xfId="705"/>
    <cellStyle name="Заголовок 1 2 25" xfId="706"/>
    <cellStyle name="Заголовок 1 2 26" xfId="707"/>
    <cellStyle name="Заголовок 1 2 27" xfId="708"/>
    <cellStyle name="Заголовок 1 2 28" xfId="709"/>
    <cellStyle name="Заголовок 1 2 29" xfId="710"/>
    <cellStyle name="Заголовок 1 2 3" xfId="711"/>
    <cellStyle name="Заголовок 1 2 30" xfId="712"/>
    <cellStyle name="Заголовок 1 2 4" xfId="713"/>
    <cellStyle name="Заголовок 1 2 5" xfId="714"/>
    <cellStyle name="Заголовок 1 2 6" xfId="715"/>
    <cellStyle name="Заголовок 1 2 7" xfId="716"/>
    <cellStyle name="Заголовок 1 2 8" xfId="717"/>
    <cellStyle name="Заголовок 1 2 9" xfId="718"/>
    <cellStyle name="Заголовок 1 20" xfId="719"/>
    <cellStyle name="Заголовок 1 21" xfId="720"/>
    <cellStyle name="Заголовок 1 22" xfId="721"/>
    <cellStyle name="Заголовок 1 23" xfId="722"/>
    <cellStyle name="Заголовок 1 24" xfId="723"/>
    <cellStyle name="Заголовок 1 25" xfId="724"/>
    <cellStyle name="Заголовок 1 26" xfId="725"/>
    <cellStyle name="Заголовок 1 27" xfId="726"/>
    <cellStyle name="Заголовок 1 28" xfId="727"/>
    <cellStyle name="Заголовок 1 29" xfId="728"/>
    <cellStyle name="Заголовок 1 3" xfId="729"/>
    <cellStyle name="Заголовок 1 30" xfId="730"/>
    <cellStyle name="Заголовок 1 31" xfId="731"/>
    <cellStyle name="Заголовок 1 32" xfId="732"/>
    <cellStyle name="Заголовок 1 33" xfId="733"/>
    <cellStyle name="Заголовок 1 34" xfId="734"/>
    <cellStyle name="Заголовок 1 35" xfId="735"/>
    <cellStyle name="Заголовок 1 36" xfId="736"/>
    <cellStyle name="Заголовок 1 4" xfId="737"/>
    <cellStyle name="Заголовок 1 5" xfId="738"/>
    <cellStyle name="Заголовок 1 6" xfId="739"/>
    <cellStyle name="Заголовок 1 7" xfId="740"/>
    <cellStyle name="Заголовок 1 8" xfId="741"/>
    <cellStyle name="Заголовок 1 9" xfId="742"/>
    <cellStyle name="Заголовок 2" xfId="743" builtinId="17" customBuiltin="1"/>
    <cellStyle name="Заголовок 2 10" xfId="744"/>
    <cellStyle name="Заголовок 2 11" xfId="745"/>
    <cellStyle name="Заголовок 2 12" xfId="746"/>
    <cellStyle name="Заголовок 2 13" xfId="747"/>
    <cellStyle name="Заголовок 2 14" xfId="748"/>
    <cellStyle name="Заголовок 2 15" xfId="749"/>
    <cellStyle name="Заголовок 2 16" xfId="750"/>
    <cellStyle name="Заголовок 2 17" xfId="751"/>
    <cellStyle name="Заголовок 2 18" xfId="752"/>
    <cellStyle name="Заголовок 2 19" xfId="753"/>
    <cellStyle name="Заголовок 2 2" xfId="754"/>
    <cellStyle name="Заголовок 2 2 10" xfId="755"/>
    <cellStyle name="Заголовок 2 2 11" xfId="756"/>
    <cellStyle name="Заголовок 2 2 12" xfId="757"/>
    <cellStyle name="Заголовок 2 2 13" xfId="758"/>
    <cellStyle name="Заголовок 2 2 14" xfId="759"/>
    <cellStyle name="Заголовок 2 2 15" xfId="760"/>
    <cellStyle name="Заголовок 2 2 16" xfId="761"/>
    <cellStyle name="Заголовок 2 2 17" xfId="762"/>
    <cellStyle name="Заголовок 2 2 18" xfId="763"/>
    <cellStyle name="Заголовок 2 2 19" xfId="764"/>
    <cellStyle name="Заголовок 2 2 2" xfId="765"/>
    <cellStyle name="Заголовок 2 2 20" xfId="766"/>
    <cellStyle name="Заголовок 2 2 21" xfId="767"/>
    <cellStyle name="Заголовок 2 2 22" xfId="768"/>
    <cellStyle name="Заголовок 2 2 23" xfId="769"/>
    <cellStyle name="Заголовок 2 2 24" xfId="770"/>
    <cellStyle name="Заголовок 2 2 25" xfId="771"/>
    <cellStyle name="Заголовок 2 2 26" xfId="772"/>
    <cellStyle name="Заголовок 2 2 27" xfId="773"/>
    <cellStyle name="Заголовок 2 2 28" xfId="774"/>
    <cellStyle name="Заголовок 2 2 29" xfId="775"/>
    <cellStyle name="Заголовок 2 2 3" xfId="776"/>
    <cellStyle name="Заголовок 2 2 30" xfId="777"/>
    <cellStyle name="Заголовок 2 2 4" xfId="778"/>
    <cellStyle name="Заголовок 2 2 5" xfId="779"/>
    <cellStyle name="Заголовок 2 2 6" xfId="780"/>
    <cellStyle name="Заголовок 2 2 7" xfId="781"/>
    <cellStyle name="Заголовок 2 2 8" xfId="782"/>
    <cellStyle name="Заголовок 2 2 9" xfId="783"/>
    <cellStyle name="Заголовок 2 20" xfId="784"/>
    <cellStyle name="Заголовок 2 21" xfId="785"/>
    <cellStyle name="Заголовок 2 22" xfId="786"/>
    <cellStyle name="Заголовок 2 23" xfId="787"/>
    <cellStyle name="Заголовок 2 24" xfId="788"/>
    <cellStyle name="Заголовок 2 25" xfId="789"/>
    <cellStyle name="Заголовок 2 26" xfId="790"/>
    <cellStyle name="Заголовок 2 27" xfId="791"/>
    <cellStyle name="Заголовок 2 28" xfId="792"/>
    <cellStyle name="Заголовок 2 29" xfId="793"/>
    <cellStyle name="Заголовок 2 3" xfId="794"/>
    <cellStyle name="Заголовок 2 30" xfId="795"/>
    <cellStyle name="Заголовок 2 31" xfId="796"/>
    <cellStyle name="Заголовок 2 32" xfId="797"/>
    <cellStyle name="Заголовок 2 33" xfId="798"/>
    <cellStyle name="Заголовок 2 34" xfId="799"/>
    <cellStyle name="Заголовок 2 35" xfId="800"/>
    <cellStyle name="Заголовок 2 36" xfId="801"/>
    <cellStyle name="Заголовок 2 4" xfId="802"/>
    <cellStyle name="Заголовок 2 5" xfId="803"/>
    <cellStyle name="Заголовок 2 6" xfId="804"/>
    <cellStyle name="Заголовок 2 7" xfId="805"/>
    <cellStyle name="Заголовок 2 8" xfId="806"/>
    <cellStyle name="Заголовок 2 9" xfId="807"/>
    <cellStyle name="Заголовок 3" xfId="808" builtinId="18" customBuiltin="1"/>
    <cellStyle name="Заголовок 3 10" xfId="809"/>
    <cellStyle name="Заголовок 3 11" xfId="810"/>
    <cellStyle name="Заголовок 3 12" xfId="811"/>
    <cellStyle name="Заголовок 3 13" xfId="812"/>
    <cellStyle name="Заголовок 3 14" xfId="813"/>
    <cellStyle name="Заголовок 3 15" xfId="814"/>
    <cellStyle name="Заголовок 3 16" xfId="815"/>
    <cellStyle name="Заголовок 3 17" xfId="816"/>
    <cellStyle name="Заголовок 3 18" xfId="817"/>
    <cellStyle name="Заголовок 3 19" xfId="818"/>
    <cellStyle name="Заголовок 3 2" xfId="819"/>
    <cellStyle name="Заголовок 3 2 10" xfId="820"/>
    <cellStyle name="Заголовок 3 2 11" xfId="821"/>
    <cellStyle name="Заголовок 3 2 12" xfId="822"/>
    <cellStyle name="Заголовок 3 2 13" xfId="823"/>
    <cellStyle name="Заголовок 3 2 14" xfId="824"/>
    <cellStyle name="Заголовок 3 2 15" xfId="825"/>
    <cellStyle name="Заголовок 3 2 16" xfId="826"/>
    <cellStyle name="Заголовок 3 2 17" xfId="827"/>
    <cellStyle name="Заголовок 3 2 18" xfId="828"/>
    <cellStyle name="Заголовок 3 2 19" xfId="829"/>
    <cellStyle name="Заголовок 3 2 2" xfId="830"/>
    <cellStyle name="Заголовок 3 2 20" xfId="831"/>
    <cellStyle name="Заголовок 3 2 21" xfId="832"/>
    <cellStyle name="Заголовок 3 2 22" xfId="833"/>
    <cellStyle name="Заголовок 3 2 23" xfId="834"/>
    <cellStyle name="Заголовок 3 2 24" xfId="835"/>
    <cellStyle name="Заголовок 3 2 25" xfId="836"/>
    <cellStyle name="Заголовок 3 2 26" xfId="837"/>
    <cellStyle name="Заголовок 3 2 27" xfId="838"/>
    <cellStyle name="Заголовок 3 2 28" xfId="839"/>
    <cellStyle name="Заголовок 3 2 29" xfId="840"/>
    <cellStyle name="Заголовок 3 2 3" xfId="841"/>
    <cellStyle name="Заголовок 3 2 30" xfId="842"/>
    <cellStyle name="Заголовок 3 2 4" xfId="843"/>
    <cellStyle name="Заголовок 3 2 5" xfId="844"/>
    <cellStyle name="Заголовок 3 2 6" xfId="845"/>
    <cellStyle name="Заголовок 3 2 7" xfId="846"/>
    <cellStyle name="Заголовок 3 2 8" xfId="847"/>
    <cellStyle name="Заголовок 3 2 9" xfId="848"/>
    <cellStyle name="Заголовок 3 20" xfId="849"/>
    <cellStyle name="Заголовок 3 21" xfId="850"/>
    <cellStyle name="Заголовок 3 22" xfId="851"/>
    <cellStyle name="Заголовок 3 23" xfId="852"/>
    <cellStyle name="Заголовок 3 24" xfId="853"/>
    <cellStyle name="Заголовок 3 25" xfId="854"/>
    <cellStyle name="Заголовок 3 26" xfId="855"/>
    <cellStyle name="Заголовок 3 27" xfId="856"/>
    <cellStyle name="Заголовок 3 28" xfId="857"/>
    <cellStyle name="Заголовок 3 29" xfId="858"/>
    <cellStyle name="Заголовок 3 3" xfId="859"/>
    <cellStyle name="Заголовок 3 30" xfId="860"/>
    <cellStyle name="Заголовок 3 31" xfId="861"/>
    <cellStyle name="Заголовок 3 32" xfId="862"/>
    <cellStyle name="Заголовок 3 33" xfId="863"/>
    <cellStyle name="Заголовок 3 34" xfId="864"/>
    <cellStyle name="Заголовок 3 35" xfId="865"/>
    <cellStyle name="Заголовок 3 36" xfId="866"/>
    <cellStyle name="Заголовок 3 4" xfId="867"/>
    <cellStyle name="Заголовок 3 5" xfId="868"/>
    <cellStyle name="Заголовок 3 6" xfId="869"/>
    <cellStyle name="Заголовок 3 7" xfId="870"/>
    <cellStyle name="Заголовок 3 8" xfId="871"/>
    <cellStyle name="Заголовок 3 9" xfId="872"/>
    <cellStyle name="Заголовок 4" xfId="873" builtinId="19" customBuiltin="1"/>
    <cellStyle name="Заголовок 4 10" xfId="874"/>
    <cellStyle name="Заголовок 4 11" xfId="875"/>
    <cellStyle name="Заголовок 4 12" xfId="876"/>
    <cellStyle name="Заголовок 4 13" xfId="877"/>
    <cellStyle name="Заголовок 4 14" xfId="878"/>
    <cellStyle name="Заголовок 4 15" xfId="879"/>
    <cellStyle name="Заголовок 4 16" xfId="880"/>
    <cellStyle name="Заголовок 4 17" xfId="881"/>
    <cellStyle name="Заголовок 4 18" xfId="882"/>
    <cellStyle name="Заголовок 4 19" xfId="883"/>
    <cellStyle name="Заголовок 4 2" xfId="884"/>
    <cellStyle name="Заголовок 4 2 10" xfId="885"/>
    <cellStyle name="Заголовок 4 2 11" xfId="886"/>
    <cellStyle name="Заголовок 4 2 12" xfId="887"/>
    <cellStyle name="Заголовок 4 2 13" xfId="888"/>
    <cellStyle name="Заголовок 4 2 14" xfId="889"/>
    <cellStyle name="Заголовок 4 2 15" xfId="890"/>
    <cellStyle name="Заголовок 4 2 16" xfId="891"/>
    <cellStyle name="Заголовок 4 2 17" xfId="892"/>
    <cellStyle name="Заголовок 4 2 18" xfId="893"/>
    <cellStyle name="Заголовок 4 2 19" xfId="894"/>
    <cellStyle name="Заголовок 4 2 2" xfId="895"/>
    <cellStyle name="Заголовок 4 2 20" xfId="896"/>
    <cellStyle name="Заголовок 4 2 21" xfId="897"/>
    <cellStyle name="Заголовок 4 2 22" xfId="898"/>
    <cellStyle name="Заголовок 4 2 23" xfId="899"/>
    <cellStyle name="Заголовок 4 2 24" xfId="900"/>
    <cellStyle name="Заголовок 4 2 25" xfId="901"/>
    <cellStyle name="Заголовок 4 2 26" xfId="902"/>
    <cellStyle name="Заголовок 4 2 27" xfId="903"/>
    <cellStyle name="Заголовок 4 2 28" xfId="904"/>
    <cellStyle name="Заголовок 4 2 29" xfId="905"/>
    <cellStyle name="Заголовок 4 2 3" xfId="906"/>
    <cellStyle name="Заголовок 4 2 30" xfId="907"/>
    <cellStyle name="Заголовок 4 2 4" xfId="908"/>
    <cellStyle name="Заголовок 4 2 5" xfId="909"/>
    <cellStyle name="Заголовок 4 2 6" xfId="910"/>
    <cellStyle name="Заголовок 4 2 7" xfId="911"/>
    <cellStyle name="Заголовок 4 2 8" xfId="912"/>
    <cellStyle name="Заголовок 4 2 9" xfId="913"/>
    <cellStyle name="Заголовок 4 20" xfId="914"/>
    <cellStyle name="Заголовок 4 21" xfId="915"/>
    <cellStyle name="Заголовок 4 22" xfId="916"/>
    <cellStyle name="Заголовок 4 23" xfId="917"/>
    <cellStyle name="Заголовок 4 24" xfId="918"/>
    <cellStyle name="Заголовок 4 25" xfId="919"/>
    <cellStyle name="Заголовок 4 26" xfId="920"/>
    <cellStyle name="Заголовок 4 27" xfId="921"/>
    <cellStyle name="Заголовок 4 28" xfId="922"/>
    <cellStyle name="Заголовок 4 29" xfId="923"/>
    <cellStyle name="Заголовок 4 3" xfId="924"/>
    <cellStyle name="Заголовок 4 30" xfId="925"/>
    <cellStyle name="Заголовок 4 31" xfId="926"/>
    <cellStyle name="Заголовок 4 32" xfId="927"/>
    <cellStyle name="Заголовок 4 33" xfId="928"/>
    <cellStyle name="Заголовок 4 34" xfId="929"/>
    <cellStyle name="Заголовок 4 35" xfId="930"/>
    <cellStyle name="Заголовок 4 36" xfId="931"/>
    <cellStyle name="Заголовок 4 4" xfId="932"/>
    <cellStyle name="Заголовок 4 5" xfId="933"/>
    <cellStyle name="Заголовок 4 6" xfId="934"/>
    <cellStyle name="Заголовок 4 7" xfId="935"/>
    <cellStyle name="Заголовок 4 8" xfId="936"/>
    <cellStyle name="Заголовок 4 9" xfId="937"/>
    <cellStyle name="Индексы" xfId="938"/>
    <cellStyle name="Индексы 10" xfId="939"/>
    <cellStyle name="Индексы 11" xfId="940"/>
    <cellStyle name="Индексы 12" xfId="941"/>
    <cellStyle name="Индексы 13" xfId="942"/>
    <cellStyle name="Индексы 14" xfId="943"/>
    <cellStyle name="Индексы 15" xfId="944"/>
    <cellStyle name="Индексы 16" xfId="945"/>
    <cellStyle name="Индексы 17" xfId="946"/>
    <cellStyle name="Индексы 18" xfId="947"/>
    <cellStyle name="Индексы 19" xfId="948"/>
    <cellStyle name="Индексы 2" xfId="949"/>
    <cellStyle name="Индексы 20" xfId="950"/>
    <cellStyle name="Индексы 21" xfId="951"/>
    <cellStyle name="Индексы 22" xfId="952"/>
    <cellStyle name="Индексы 23" xfId="953"/>
    <cellStyle name="Индексы 24" xfId="954"/>
    <cellStyle name="Индексы 25" xfId="955"/>
    <cellStyle name="Индексы 26" xfId="956"/>
    <cellStyle name="Индексы 27" xfId="957"/>
    <cellStyle name="Индексы 28" xfId="958"/>
    <cellStyle name="Индексы 29" xfId="959"/>
    <cellStyle name="Индексы 3" xfId="960"/>
    <cellStyle name="Индексы 30" xfId="961"/>
    <cellStyle name="Индексы 31" xfId="962"/>
    <cellStyle name="Индексы 32" xfId="963"/>
    <cellStyle name="Индексы 33" xfId="964"/>
    <cellStyle name="Индексы 34" xfId="965"/>
    <cellStyle name="Индексы 35" xfId="966"/>
    <cellStyle name="Индексы 36" xfId="967"/>
    <cellStyle name="Индексы 37" xfId="968"/>
    <cellStyle name="Индексы 38" xfId="969"/>
    <cellStyle name="Индексы 39" xfId="970"/>
    <cellStyle name="Индексы 4" xfId="971"/>
    <cellStyle name="Индексы 40" xfId="972"/>
    <cellStyle name="Индексы 41" xfId="973"/>
    <cellStyle name="Индексы 42" xfId="974"/>
    <cellStyle name="Индексы 43" xfId="975"/>
    <cellStyle name="Индексы 44" xfId="976"/>
    <cellStyle name="Индексы 45" xfId="977"/>
    <cellStyle name="Индексы 46" xfId="978"/>
    <cellStyle name="Индексы 47" xfId="979"/>
    <cellStyle name="Индексы 48" xfId="980"/>
    <cellStyle name="Индексы 49" xfId="981"/>
    <cellStyle name="Индексы 5" xfId="982"/>
    <cellStyle name="Индексы 50" xfId="983"/>
    <cellStyle name="Индексы 51" xfId="984"/>
    <cellStyle name="Индексы 52" xfId="985"/>
    <cellStyle name="Индексы 53" xfId="986"/>
    <cellStyle name="Индексы 54" xfId="987"/>
    <cellStyle name="Индексы 55" xfId="988"/>
    <cellStyle name="Индексы 56" xfId="989"/>
    <cellStyle name="Индексы 57" xfId="990"/>
    <cellStyle name="Индексы 58" xfId="991"/>
    <cellStyle name="Индексы 59" xfId="992"/>
    <cellStyle name="Индексы 6" xfId="993"/>
    <cellStyle name="Индексы 60" xfId="994"/>
    <cellStyle name="Индексы 61" xfId="995"/>
    <cellStyle name="Индексы 62" xfId="996"/>
    <cellStyle name="Индексы 63" xfId="997"/>
    <cellStyle name="Индексы 64" xfId="998"/>
    <cellStyle name="Индексы 65" xfId="999"/>
    <cellStyle name="Индексы 66" xfId="1000"/>
    <cellStyle name="Индексы 67" xfId="1001"/>
    <cellStyle name="Индексы 68" xfId="1002"/>
    <cellStyle name="Индексы 69" xfId="1003"/>
    <cellStyle name="Индексы 7" xfId="1004"/>
    <cellStyle name="Индексы 70" xfId="1005"/>
    <cellStyle name="Индексы 71" xfId="1006"/>
    <cellStyle name="Индексы 72" xfId="1007"/>
    <cellStyle name="Индексы 73" xfId="1008"/>
    <cellStyle name="Индексы 74" xfId="1009"/>
    <cellStyle name="Индексы 75" xfId="1010"/>
    <cellStyle name="Индексы 76" xfId="1011"/>
    <cellStyle name="Индексы 8" xfId="1012"/>
    <cellStyle name="Индексы 9" xfId="1013"/>
    <cellStyle name="Итог" xfId="1014" builtinId="25" customBuiltin="1"/>
    <cellStyle name="Итог 10" xfId="1015"/>
    <cellStyle name="Итог 11" xfId="1016"/>
    <cellStyle name="Итог 12" xfId="1017"/>
    <cellStyle name="Итог 13" xfId="1018"/>
    <cellStyle name="Итог 14" xfId="1019"/>
    <cellStyle name="Итог 15" xfId="1020"/>
    <cellStyle name="Итог 16" xfId="1021"/>
    <cellStyle name="Итог 17" xfId="1022"/>
    <cellStyle name="Итог 18" xfId="1023"/>
    <cellStyle name="Итог 19" xfId="1024"/>
    <cellStyle name="Итог 2" xfId="1025"/>
    <cellStyle name="Итог 2 10" xfId="1026"/>
    <cellStyle name="Итог 2 11" xfId="1027"/>
    <cellStyle name="Итог 2 12" xfId="1028"/>
    <cellStyle name="Итог 2 13" xfId="1029"/>
    <cellStyle name="Итог 2 14" xfId="1030"/>
    <cellStyle name="Итог 2 15" xfId="1031"/>
    <cellStyle name="Итог 2 16" xfId="1032"/>
    <cellStyle name="Итог 2 17" xfId="1033"/>
    <cellStyle name="Итог 2 18" xfId="1034"/>
    <cellStyle name="Итог 2 19" xfId="1035"/>
    <cellStyle name="Итог 2 2" xfId="1036"/>
    <cellStyle name="Итог 2 20" xfId="1037"/>
    <cellStyle name="Итог 2 21" xfId="1038"/>
    <cellStyle name="Итог 2 22" xfId="1039"/>
    <cellStyle name="Итог 2 23" xfId="1040"/>
    <cellStyle name="Итог 2 24" xfId="1041"/>
    <cellStyle name="Итог 2 25" xfId="1042"/>
    <cellStyle name="Итог 2 26" xfId="1043"/>
    <cellStyle name="Итог 2 27" xfId="1044"/>
    <cellStyle name="Итог 2 28" xfId="1045"/>
    <cellStyle name="Итог 2 29" xfId="1046"/>
    <cellStyle name="Итог 2 3" xfId="1047"/>
    <cellStyle name="Итог 2 30" xfId="1048"/>
    <cellStyle name="Итог 2 4" xfId="1049"/>
    <cellStyle name="Итог 2 5" xfId="1050"/>
    <cellStyle name="Итог 2 6" xfId="1051"/>
    <cellStyle name="Итог 2 7" xfId="1052"/>
    <cellStyle name="Итог 2 8" xfId="1053"/>
    <cellStyle name="Итог 2 9" xfId="1054"/>
    <cellStyle name="Итог 20" xfId="1055"/>
    <cellStyle name="Итог 21" xfId="1056"/>
    <cellStyle name="Итог 22" xfId="1057"/>
    <cellStyle name="Итог 23" xfId="1058"/>
    <cellStyle name="Итог 24" xfId="1059"/>
    <cellStyle name="Итог 25" xfId="1060"/>
    <cellStyle name="Итог 26" xfId="1061"/>
    <cellStyle name="Итог 27" xfId="1062"/>
    <cellStyle name="Итог 28" xfId="1063"/>
    <cellStyle name="Итог 29" xfId="1064"/>
    <cellStyle name="Итог 3" xfId="1065"/>
    <cellStyle name="Итог 30" xfId="1066"/>
    <cellStyle name="Итог 31" xfId="1067"/>
    <cellStyle name="Итог 32" xfId="1068"/>
    <cellStyle name="Итог 33" xfId="1069"/>
    <cellStyle name="Итог 34" xfId="1070"/>
    <cellStyle name="Итог 35" xfId="1071"/>
    <cellStyle name="Итог 36" xfId="1072"/>
    <cellStyle name="Итог 4" xfId="1073"/>
    <cellStyle name="Итог 5" xfId="1074"/>
    <cellStyle name="Итог 6" xfId="1075"/>
    <cellStyle name="Итог 7" xfId="1076"/>
    <cellStyle name="Итог 8" xfId="1077"/>
    <cellStyle name="Итог 9" xfId="1078"/>
    <cellStyle name="Итоги" xfId="1079"/>
    <cellStyle name="ИтогоАктБазЦ" xfId="1080"/>
    <cellStyle name="ИтогоАктБИМ" xfId="1081"/>
    <cellStyle name="ИтогоАктБИМ 10" xfId="1082"/>
    <cellStyle name="ИтогоАктБИМ 11" xfId="1083"/>
    <cellStyle name="ИтогоАктБИМ 12" xfId="1084"/>
    <cellStyle name="ИтогоАктБИМ 13" xfId="1085"/>
    <cellStyle name="ИтогоАктБИМ 14" xfId="1086"/>
    <cellStyle name="ИтогоАктБИМ 15" xfId="1087"/>
    <cellStyle name="ИтогоАктБИМ 16" xfId="1088"/>
    <cellStyle name="ИтогоАктБИМ 17" xfId="1089"/>
    <cellStyle name="ИтогоАктБИМ 18" xfId="1090"/>
    <cellStyle name="ИтогоАктБИМ 19" xfId="1091"/>
    <cellStyle name="ИтогоАктБИМ 2" xfId="1092"/>
    <cellStyle name="ИтогоАктБИМ 20" xfId="1093"/>
    <cellStyle name="ИтогоАктБИМ 21" xfId="1094"/>
    <cellStyle name="ИтогоАктБИМ 22" xfId="1095"/>
    <cellStyle name="ИтогоАктБИМ 23" xfId="1096"/>
    <cellStyle name="ИтогоАктБИМ 24" xfId="1097"/>
    <cellStyle name="ИтогоАктБИМ 25" xfId="1098"/>
    <cellStyle name="ИтогоАктБИМ 26" xfId="1099"/>
    <cellStyle name="ИтогоАктБИМ 27" xfId="1100"/>
    <cellStyle name="ИтогоАктБИМ 28" xfId="1101"/>
    <cellStyle name="ИтогоАктБИМ 29" xfId="1102"/>
    <cellStyle name="ИтогоАктБИМ 3" xfId="1103"/>
    <cellStyle name="ИтогоАктБИМ 30" xfId="1104"/>
    <cellStyle name="ИтогоАктБИМ 31" xfId="1105"/>
    <cellStyle name="ИтогоАктБИМ 32" xfId="1106"/>
    <cellStyle name="ИтогоАктБИМ 33" xfId="1107"/>
    <cellStyle name="ИтогоАктБИМ 34" xfId="1108"/>
    <cellStyle name="ИтогоАктБИМ 35" xfId="1109"/>
    <cellStyle name="ИтогоАктБИМ 36" xfId="1110"/>
    <cellStyle name="ИтогоАктБИМ 37" xfId="1111"/>
    <cellStyle name="ИтогоАктБИМ 38" xfId="1112"/>
    <cellStyle name="ИтогоАктБИМ 39" xfId="1113"/>
    <cellStyle name="ИтогоАктБИМ 4" xfId="1114"/>
    <cellStyle name="ИтогоАктБИМ 40" xfId="1115"/>
    <cellStyle name="ИтогоАктБИМ 41" xfId="1116"/>
    <cellStyle name="ИтогоАктБИМ 42" xfId="1117"/>
    <cellStyle name="ИтогоАктБИМ 43" xfId="1118"/>
    <cellStyle name="ИтогоАктБИМ 44" xfId="1119"/>
    <cellStyle name="ИтогоАктБИМ 45" xfId="1120"/>
    <cellStyle name="ИтогоАктБИМ 46" xfId="1121"/>
    <cellStyle name="ИтогоАктБИМ 47" xfId="1122"/>
    <cellStyle name="ИтогоАктБИМ 48" xfId="1123"/>
    <cellStyle name="ИтогоАктБИМ 49" xfId="1124"/>
    <cellStyle name="ИтогоАктБИМ 5" xfId="1125"/>
    <cellStyle name="ИтогоАктБИМ 50" xfId="1126"/>
    <cellStyle name="ИтогоАктБИМ 51" xfId="1127"/>
    <cellStyle name="ИтогоАктБИМ 52" xfId="1128"/>
    <cellStyle name="ИтогоАктБИМ 53" xfId="1129"/>
    <cellStyle name="ИтогоАктБИМ 54" xfId="1130"/>
    <cellStyle name="ИтогоАктБИМ 55" xfId="1131"/>
    <cellStyle name="ИтогоАктБИМ 56" xfId="1132"/>
    <cellStyle name="ИтогоАктБИМ 57" xfId="1133"/>
    <cellStyle name="ИтогоАктБИМ 58" xfId="1134"/>
    <cellStyle name="ИтогоАктБИМ 59" xfId="1135"/>
    <cellStyle name="ИтогоАктБИМ 6" xfId="1136"/>
    <cellStyle name="ИтогоАктБИМ 60" xfId="1137"/>
    <cellStyle name="ИтогоАктБИМ 61" xfId="1138"/>
    <cellStyle name="ИтогоАктБИМ 62" xfId="1139"/>
    <cellStyle name="ИтогоАктБИМ 63" xfId="1140"/>
    <cellStyle name="ИтогоАктБИМ 64" xfId="1141"/>
    <cellStyle name="ИтогоАктБИМ 65" xfId="1142"/>
    <cellStyle name="ИтогоАктБИМ 66" xfId="1143"/>
    <cellStyle name="ИтогоАктБИМ 67" xfId="1144"/>
    <cellStyle name="ИтогоАктБИМ 68" xfId="1145"/>
    <cellStyle name="ИтогоАктБИМ 69" xfId="1146"/>
    <cellStyle name="ИтогоАктБИМ 7" xfId="1147"/>
    <cellStyle name="ИтогоАктБИМ 70" xfId="1148"/>
    <cellStyle name="ИтогоАктБИМ 71" xfId="1149"/>
    <cellStyle name="ИтогоАктБИМ 72" xfId="1150"/>
    <cellStyle name="ИтогоАктБИМ 73" xfId="1151"/>
    <cellStyle name="ИтогоАктБИМ 74" xfId="1152"/>
    <cellStyle name="ИтогоАктБИМ 75" xfId="1153"/>
    <cellStyle name="ИтогоАктБИМ 76" xfId="1154"/>
    <cellStyle name="ИтогоАктБИМ 8" xfId="1155"/>
    <cellStyle name="ИтогоАктБИМ 9" xfId="1156"/>
    <cellStyle name="ИтогоАктРесМет" xfId="1157"/>
    <cellStyle name="ИтогоАктРесМет 10" xfId="1158"/>
    <cellStyle name="ИтогоАктРесМет 11" xfId="1159"/>
    <cellStyle name="ИтогоАктРесМет 12" xfId="1160"/>
    <cellStyle name="ИтогоАктРесМет 13" xfId="1161"/>
    <cellStyle name="ИтогоАктРесМет 14" xfId="1162"/>
    <cellStyle name="ИтогоАктРесМет 15" xfId="1163"/>
    <cellStyle name="ИтогоАктРесМет 16" xfId="1164"/>
    <cellStyle name="ИтогоАктРесМет 17" xfId="1165"/>
    <cellStyle name="ИтогоАктРесМет 18" xfId="1166"/>
    <cellStyle name="ИтогоАктРесМет 19" xfId="1167"/>
    <cellStyle name="ИтогоАктРесМет 2" xfId="1168"/>
    <cellStyle name="ИтогоАктРесМет 20" xfId="1169"/>
    <cellStyle name="ИтогоАктРесМет 21" xfId="1170"/>
    <cellStyle name="ИтогоАктРесМет 22" xfId="1171"/>
    <cellStyle name="ИтогоАктРесМет 23" xfId="1172"/>
    <cellStyle name="ИтогоАктРесМет 24" xfId="1173"/>
    <cellStyle name="ИтогоАктРесМет 25" xfId="1174"/>
    <cellStyle name="ИтогоАктРесМет 26" xfId="1175"/>
    <cellStyle name="ИтогоАктРесМет 27" xfId="1176"/>
    <cellStyle name="ИтогоАктРесМет 28" xfId="1177"/>
    <cellStyle name="ИтогоАктРесМет 29" xfId="1178"/>
    <cellStyle name="ИтогоАктРесМет 3" xfId="1179"/>
    <cellStyle name="ИтогоАктРесМет 30" xfId="1180"/>
    <cellStyle name="ИтогоАктРесМет 31" xfId="1181"/>
    <cellStyle name="ИтогоАктРесМет 32" xfId="1182"/>
    <cellStyle name="ИтогоАктРесМет 33" xfId="1183"/>
    <cellStyle name="ИтогоАктРесМет 34" xfId="1184"/>
    <cellStyle name="ИтогоАктРесМет 35" xfId="1185"/>
    <cellStyle name="ИтогоАктРесМет 36" xfId="1186"/>
    <cellStyle name="ИтогоАктРесМет 37" xfId="1187"/>
    <cellStyle name="ИтогоАктРесМет 38" xfId="1188"/>
    <cellStyle name="ИтогоАктРесМет 39" xfId="1189"/>
    <cellStyle name="ИтогоАктРесМет 4" xfId="1190"/>
    <cellStyle name="ИтогоАктРесМет 40" xfId="1191"/>
    <cellStyle name="ИтогоАктРесМет 41" xfId="1192"/>
    <cellStyle name="ИтогоАктРесМет 42" xfId="1193"/>
    <cellStyle name="ИтогоАктРесМет 43" xfId="1194"/>
    <cellStyle name="ИтогоАктРесМет 44" xfId="1195"/>
    <cellStyle name="ИтогоАктРесМет 45" xfId="1196"/>
    <cellStyle name="ИтогоАктРесМет 46" xfId="1197"/>
    <cellStyle name="ИтогоАктРесМет 47" xfId="1198"/>
    <cellStyle name="ИтогоАктРесМет 48" xfId="1199"/>
    <cellStyle name="ИтогоАктРесМет 49" xfId="1200"/>
    <cellStyle name="ИтогоАктРесМет 5" xfId="1201"/>
    <cellStyle name="ИтогоАктРесМет 50" xfId="1202"/>
    <cellStyle name="ИтогоАктРесМет 51" xfId="1203"/>
    <cellStyle name="ИтогоАктРесМет 52" xfId="1204"/>
    <cellStyle name="ИтогоАктРесМет 53" xfId="1205"/>
    <cellStyle name="ИтогоАктРесМет 54" xfId="1206"/>
    <cellStyle name="ИтогоАктРесМет 55" xfId="1207"/>
    <cellStyle name="ИтогоАктРесМет 56" xfId="1208"/>
    <cellStyle name="ИтогоАктРесМет 57" xfId="1209"/>
    <cellStyle name="ИтогоАктРесМет 58" xfId="1210"/>
    <cellStyle name="ИтогоАктРесМет 59" xfId="1211"/>
    <cellStyle name="ИтогоАктРесМет 6" xfId="1212"/>
    <cellStyle name="ИтогоАктРесМет 60" xfId="1213"/>
    <cellStyle name="ИтогоАктРесМет 61" xfId="1214"/>
    <cellStyle name="ИтогоАктРесМет 62" xfId="1215"/>
    <cellStyle name="ИтогоАктРесМет 63" xfId="1216"/>
    <cellStyle name="ИтогоАктРесМет 64" xfId="1217"/>
    <cellStyle name="ИтогоАктРесМет 65" xfId="1218"/>
    <cellStyle name="ИтогоАктРесМет 66" xfId="1219"/>
    <cellStyle name="ИтогоАктРесМет 67" xfId="1220"/>
    <cellStyle name="ИтогоАктРесМет 68" xfId="1221"/>
    <cellStyle name="ИтогоАктРесМет 69" xfId="1222"/>
    <cellStyle name="ИтогоАктРесМет 7" xfId="1223"/>
    <cellStyle name="ИтогоАктРесМет 70" xfId="1224"/>
    <cellStyle name="ИтогоАктРесМет 71" xfId="1225"/>
    <cellStyle name="ИтогоАктРесМет 72" xfId="1226"/>
    <cellStyle name="ИтогоАктРесМет 73" xfId="1227"/>
    <cellStyle name="ИтогоАктРесМет 74" xfId="1228"/>
    <cellStyle name="ИтогоАктРесМет 75" xfId="1229"/>
    <cellStyle name="ИтогоАктРесМет 76" xfId="1230"/>
    <cellStyle name="ИтогоАктРесМет 8" xfId="1231"/>
    <cellStyle name="ИтогоАктРесМет 9" xfId="1232"/>
    <cellStyle name="ИтогоБазЦ" xfId="1233"/>
    <cellStyle name="ИтогоБИМ" xfId="1234"/>
    <cellStyle name="ИтогоБИМ 10" xfId="1235"/>
    <cellStyle name="ИтогоБИМ 11" xfId="1236"/>
    <cellStyle name="ИтогоБИМ 12" xfId="1237"/>
    <cellStyle name="ИтогоБИМ 13" xfId="1238"/>
    <cellStyle name="ИтогоБИМ 14" xfId="1239"/>
    <cellStyle name="ИтогоБИМ 15" xfId="1240"/>
    <cellStyle name="ИтогоБИМ 16" xfId="1241"/>
    <cellStyle name="ИтогоБИМ 17" xfId="1242"/>
    <cellStyle name="ИтогоБИМ 18" xfId="1243"/>
    <cellStyle name="ИтогоБИМ 19" xfId="1244"/>
    <cellStyle name="ИтогоБИМ 2" xfId="1245"/>
    <cellStyle name="ИтогоБИМ 20" xfId="1246"/>
    <cellStyle name="ИтогоБИМ 21" xfId="1247"/>
    <cellStyle name="ИтогоБИМ 22" xfId="1248"/>
    <cellStyle name="ИтогоБИМ 23" xfId="1249"/>
    <cellStyle name="ИтогоБИМ 24" xfId="1250"/>
    <cellStyle name="ИтогоБИМ 25" xfId="1251"/>
    <cellStyle name="ИтогоБИМ 26" xfId="1252"/>
    <cellStyle name="ИтогоБИМ 27" xfId="1253"/>
    <cellStyle name="ИтогоБИМ 28" xfId="1254"/>
    <cellStyle name="ИтогоБИМ 29" xfId="1255"/>
    <cellStyle name="ИтогоБИМ 3" xfId="1256"/>
    <cellStyle name="ИтогоБИМ 30" xfId="1257"/>
    <cellStyle name="ИтогоБИМ 31" xfId="1258"/>
    <cellStyle name="ИтогоБИМ 32" xfId="1259"/>
    <cellStyle name="ИтогоБИМ 33" xfId="1260"/>
    <cellStyle name="ИтогоБИМ 34" xfId="1261"/>
    <cellStyle name="ИтогоБИМ 35" xfId="1262"/>
    <cellStyle name="ИтогоБИМ 36" xfId="1263"/>
    <cellStyle name="ИтогоБИМ 37" xfId="1264"/>
    <cellStyle name="ИтогоБИМ 38" xfId="1265"/>
    <cellStyle name="ИтогоБИМ 39" xfId="1266"/>
    <cellStyle name="ИтогоБИМ 4" xfId="1267"/>
    <cellStyle name="ИтогоБИМ 40" xfId="1268"/>
    <cellStyle name="ИтогоБИМ 41" xfId="1269"/>
    <cellStyle name="ИтогоБИМ 42" xfId="1270"/>
    <cellStyle name="ИтогоБИМ 43" xfId="1271"/>
    <cellStyle name="ИтогоБИМ 44" xfId="1272"/>
    <cellStyle name="ИтогоБИМ 45" xfId="1273"/>
    <cellStyle name="ИтогоБИМ 46" xfId="1274"/>
    <cellStyle name="ИтогоБИМ 47" xfId="1275"/>
    <cellStyle name="ИтогоБИМ 48" xfId="1276"/>
    <cellStyle name="ИтогоБИМ 49" xfId="1277"/>
    <cellStyle name="ИтогоБИМ 5" xfId="1278"/>
    <cellStyle name="ИтогоБИМ 50" xfId="1279"/>
    <cellStyle name="ИтогоБИМ 51" xfId="1280"/>
    <cellStyle name="ИтогоБИМ 52" xfId="1281"/>
    <cellStyle name="ИтогоБИМ 53" xfId="1282"/>
    <cellStyle name="ИтогоБИМ 54" xfId="1283"/>
    <cellStyle name="ИтогоБИМ 55" xfId="1284"/>
    <cellStyle name="ИтогоБИМ 56" xfId="1285"/>
    <cellStyle name="ИтогоБИМ 57" xfId="1286"/>
    <cellStyle name="ИтогоБИМ 58" xfId="1287"/>
    <cellStyle name="ИтогоБИМ 59" xfId="1288"/>
    <cellStyle name="ИтогоБИМ 6" xfId="1289"/>
    <cellStyle name="ИтогоБИМ 60" xfId="1290"/>
    <cellStyle name="ИтогоБИМ 61" xfId="1291"/>
    <cellStyle name="ИтогоБИМ 62" xfId="1292"/>
    <cellStyle name="ИтогоБИМ 63" xfId="1293"/>
    <cellStyle name="ИтогоБИМ 64" xfId="1294"/>
    <cellStyle name="ИтогоБИМ 65" xfId="1295"/>
    <cellStyle name="ИтогоБИМ 66" xfId="1296"/>
    <cellStyle name="ИтогоБИМ 67" xfId="1297"/>
    <cellStyle name="ИтогоБИМ 68" xfId="1298"/>
    <cellStyle name="ИтогоБИМ 69" xfId="1299"/>
    <cellStyle name="ИтогоБИМ 7" xfId="1300"/>
    <cellStyle name="ИтогоБИМ 70" xfId="1301"/>
    <cellStyle name="ИтогоБИМ 71" xfId="1302"/>
    <cellStyle name="ИтогоБИМ 72" xfId="1303"/>
    <cellStyle name="ИтогоБИМ 73" xfId="1304"/>
    <cellStyle name="ИтогоБИМ 74" xfId="1305"/>
    <cellStyle name="ИтогоБИМ 75" xfId="1306"/>
    <cellStyle name="ИтогоБИМ 76" xfId="1307"/>
    <cellStyle name="ИтогоБИМ 8" xfId="1308"/>
    <cellStyle name="ИтогоБИМ 9" xfId="1309"/>
    <cellStyle name="ИтогоРесМет" xfId="1310"/>
    <cellStyle name="ИтогоРесМет 10" xfId="1311"/>
    <cellStyle name="ИтогоРесМет 11" xfId="1312"/>
    <cellStyle name="ИтогоРесМет 12" xfId="1313"/>
    <cellStyle name="ИтогоРесМет 13" xfId="1314"/>
    <cellStyle name="ИтогоРесМет 14" xfId="1315"/>
    <cellStyle name="ИтогоРесМет 15" xfId="1316"/>
    <cellStyle name="ИтогоРесМет 16" xfId="1317"/>
    <cellStyle name="ИтогоРесМет 17" xfId="1318"/>
    <cellStyle name="ИтогоРесМет 18" xfId="1319"/>
    <cellStyle name="ИтогоРесМет 19" xfId="1320"/>
    <cellStyle name="ИтогоРесМет 2" xfId="1321"/>
    <cellStyle name="ИтогоРесМет 20" xfId="1322"/>
    <cellStyle name="ИтогоРесМет 21" xfId="1323"/>
    <cellStyle name="ИтогоРесМет 22" xfId="1324"/>
    <cellStyle name="ИтогоРесМет 23" xfId="1325"/>
    <cellStyle name="ИтогоРесМет 24" xfId="1326"/>
    <cellStyle name="ИтогоРесМет 25" xfId="1327"/>
    <cellStyle name="ИтогоРесМет 26" xfId="1328"/>
    <cellStyle name="ИтогоРесМет 27" xfId="1329"/>
    <cellStyle name="ИтогоРесМет 28" xfId="1330"/>
    <cellStyle name="ИтогоРесМет 29" xfId="1331"/>
    <cellStyle name="ИтогоРесМет 3" xfId="1332"/>
    <cellStyle name="ИтогоРесМет 30" xfId="1333"/>
    <cellStyle name="ИтогоРесМет 31" xfId="1334"/>
    <cellStyle name="ИтогоРесМет 32" xfId="1335"/>
    <cellStyle name="ИтогоРесМет 33" xfId="1336"/>
    <cellStyle name="ИтогоРесМет 34" xfId="1337"/>
    <cellStyle name="ИтогоРесМет 35" xfId="1338"/>
    <cellStyle name="ИтогоРесМет 36" xfId="1339"/>
    <cellStyle name="ИтогоРесМет 37" xfId="1340"/>
    <cellStyle name="ИтогоРесМет 38" xfId="1341"/>
    <cellStyle name="ИтогоРесМет 39" xfId="1342"/>
    <cellStyle name="ИтогоРесМет 4" xfId="1343"/>
    <cellStyle name="ИтогоРесМет 40" xfId="1344"/>
    <cellStyle name="ИтогоРесМет 41" xfId="1345"/>
    <cellStyle name="ИтогоРесМет 42" xfId="1346"/>
    <cellStyle name="ИтогоРесМет 43" xfId="1347"/>
    <cellStyle name="ИтогоРесМет 44" xfId="1348"/>
    <cellStyle name="ИтогоРесМет 45" xfId="1349"/>
    <cellStyle name="ИтогоРесМет 46" xfId="1350"/>
    <cellStyle name="ИтогоРесМет 47" xfId="1351"/>
    <cellStyle name="ИтогоРесМет 48" xfId="1352"/>
    <cellStyle name="ИтогоРесМет 49" xfId="1353"/>
    <cellStyle name="ИтогоРесМет 5" xfId="1354"/>
    <cellStyle name="ИтогоРесМет 50" xfId="1355"/>
    <cellStyle name="ИтогоРесМет 51" xfId="1356"/>
    <cellStyle name="ИтогоРесМет 52" xfId="1357"/>
    <cellStyle name="ИтогоРесМет 53" xfId="1358"/>
    <cellStyle name="ИтогоРесМет 54" xfId="1359"/>
    <cellStyle name="ИтогоРесМет 55" xfId="1360"/>
    <cellStyle name="ИтогоРесМет 56" xfId="1361"/>
    <cellStyle name="ИтогоРесМет 57" xfId="1362"/>
    <cellStyle name="ИтогоРесМет 58" xfId="1363"/>
    <cellStyle name="ИтогоРесМет 59" xfId="1364"/>
    <cellStyle name="ИтогоРесМет 6" xfId="1365"/>
    <cellStyle name="ИтогоРесМет 60" xfId="1366"/>
    <cellStyle name="ИтогоРесМет 61" xfId="1367"/>
    <cellStyle name="ИтогоРесМет 62" xfId="1368"/>
    <cellStyle name="ИтогоРесМет 63" xfId="1369"/>
    <cellStyle name="ИтогоРесМет 64" xfId="1370"/>
    <cellStyle name="ИтогоРесМет 65" xfId="1371"/>
    <cellStyle name="ИтогоРесМет 66" xfId="1372"/>
    <cellStyle name="ИтогоРесМет 67" xfId="1373"/>
    <cellStyle name="ИтогоРесМет 68" xfId="1374"/>
    <cellStyle name="ИтогоРесМет 69" xfId="1375"/>
    <cellStyle name="ИтогоРесМет 7" xfId="1376"/>
    <cellStyle name="ИтогоРесМет 70" xfId="1377"/>
    <cellStyle name="ИтогоРесМет 71" xfId="1378"/>
    <cellStyle name="ИтогоРесМет 72" xfId="1379"/>
    <cellStyle name="ИтогоРесМет 73" xfId="1380"/>
    <cellStyle name="ИтогоРесМет 74" xfId="1381"/>
    <cellStyle name="ИтогоРесМет 75" xfId="1382"/>
    <cellStyle name="ИтогоРесМет 76" xfId="1383"/>
    <cellStyle name="ИтогоРесМет 8" xfId="1384"/>
    <cellStyle name="ИтогоРесМет 9" xfId="1385"/>
    <cellStyle name="Контрольная ячейка" xfId="1386" builtinId="23" customBuiltin="1"/>
    <cellStyle name="Контрольная ячейка 10" xfId="1387"/>
    <cellStyle name="Контрольная ячейка 11" xfId="1388"/>
    <cellStyle name="Контрольная ячейка 12" xfId="1389"/>
    <cellStyle name="Контрольная ячейка 13" xfId="1390"/>
    <cellStyle name="Контрольная ячейка 14" xfId="1391"/>
    <cellStyle name="Контрольная ячейка 15" xfId="1392"/>
    <cellStyle name="Контрольная ячейка 16" xfId="1393"/>
    <cellStyle name="Контрольная ячейка 17" xfId="1394"/>
    <cellStyle name="Контрольная ячейка 18" xfId="1395"/>
    <cellStyle name="Контрольная ячейка 19" xfId="1396"/>
    <cellStyle name="Контрольная ячейка 2" xfId="1397"/>
    <cellStyle name="Контрольная ячейка 2 10" xfId="1398"/>
    <cellStyle name="Контрольная ячейка 2 11" xfId="1399"/>
    <cellStyle name="Контрольная ячейка 2 12" xfId="1400"/>
    <cellStyle name="Контрольная ячейка 2 13" xfId="1401"/>
    <cellStyle name="Контрольная ячейка 2 14" xfId="1402"/>
    <cellStyle name="Контрольная ячейка 2 15" xfId="1403"/>
    <cellStyle name="Контрольная ячейка 2 16" xfId="1404"/>
    <cellStyle name="Контрольная ячейка 2 17" xfId="1405"/>
    <cellStyle name="Контрольная ячейка 2 18" xfId="1406"/>
    <cellStyle name="Контрольная ячейка 2 19" xfId="1407"/>
    <cellStyle name="Контрольная ячейка 2 2" xfId="1408"/>
    <cellStyle name="Контрольная ячейка 2 20" xfId="1409"/>
    <cellStyle name="Контрольная ячейка 2 21" xfId="1410"/>
    <cellStyle name="Контрольная ячейка 2 22" xfId="1411"/>
    <cellStyle name="Контрольная ячейка 2 23" xfId="1412"/>
    <cellStyle name="Контрольная ячейка 2 24" xfId="1413"/>
    <cellStyle name="Контрольная ячейка 2 25" xfId="1414"/>
    <cellStyle name="Контрольная ячейка 2 26" xfId="1415"/>
    <cellStyle name="Контрольная ячейка 2 27" xfId="1416"/>
    <cellStyle name="Контрольная ячейка 2 28" xfId="1417"/>
    <cellStyle name="Контрольная ячейка 2 29" xfId="1418"/>
    <cellStyle name="Контрольная ячейка 2 3" xfId="1419"/>
    <cellStyle name="Контрольная ячейка 2 30" xfId="1420"/>
    <cellStyle name="Контрольная ячейка 2 4" xfId="1421"/>
    <cellStyle name="Контрольная ячейка 2 5" xfId="1422"/>
    <cellStyle name="Контрольная ячейка 2 6" xfId="1423"/>
    <cellStyle name="Контрольная ячейка 2 7" xfId="1424"/>
    <cellStyle name="Контрольная ячейка 2 8" xfId="1425"/>
    <cellStyle name="Контрольная ячейка 2 9" xfId="1426"/>
    <cellStyle name="Контрольная ячейка 20" xfId="1427"/>
    <cellStyle name="Контрольная ячейка 21" xfId="1428"/>
    <cellStyle name="Контрольная ячейка 22" xfId="1429"/>
    <cellStyle name="Контрольная ячейка 23" xfId="1430"/>
    <cellStyle name="Контрольная ячейка 24" xfId="1431"/>
    <cellStyle name="Контрольная ячейка 25" xfId="1432"/>
    <cellStyle name="Контрольная ячейка 26" xfId="1433"/>
    <cellStyle name="Контрольная ячейка 27" xfId="1434"/>
    <cellStyle name="Контрольная ячейка 28" xfId="1435"/>
    <cellStyle name="Контрольная ячейка 29" xfId="1436"/>
    <cellStyle name="Контрольная ячейка 3" xfId="1437"/>
    <cellStyle name="Контрольная ячейка 30" xfId="1438"/>
    <cellStyle name="Контрольная ячейка 31" xfId="1439"/>
    <cellStyle name="Контрольная ячейка 32" xfId="1440"/>
    <cellStyle name="Контрольная ячейка 33" xfId="1441"/>
    <cellStyle name="Контрольная ячейка 34" xfId="1442"/>
    <cellStyle name="Контрольная ячейка 35" xfId="1443"/>
    <cellStyle name="Контрольная ячейка 36" xfId="1444"/>
    <cellStyle name="Контрольная ячейка 4" xfId="1445"/>
    <cellStyle name="Контрольная ячейка 5" xfId="1446"/>
    <cellStyle name="Контрольная ячейка 6" xfId="1447"/>
    <cellStyle name="Контрольная ячейка 7" xfId="1448"/>
    <cellStyle name="Контрольная ячейка 8" xfId="1449"/>
    <cellStyle name="Контрольная ячейка 9" xfId="1450"/>
    <cellStyle name="ЛокСмета" xfId="1451"/>
    <cellStyle name="ЛокСмМТСН" xfId="1452"/>
    <cellStyle name="ЛокСмМТСН 10" xfId="1453"/>
    <cellStyle name="ЛокСмМТСН 11" xfId="1454"/>
    <cellStyle name="ЛокСмМТСН 12" xfId="1455"/>
    <cellStyle name="ЛокСмМТСН 13" xfId="1456"/>
    <cellStyle name="ЛокСмМТСН 14" xfId="1457"/>
    <cellStyle name="ЛокСмМТСН 15" xfId="1458"/>
    <cellStyle name="ЛокСмМТСН 16" xfId="1459"/>
    <cellStyle name="ЛокСмМТСН 17" xfId="1460"/>
    <cellStyle name="ЛокСмМТСН 18" xfId="1461"/>
    <cellStyle name="ЛокСмМТСН 19" xfId="1462"/>
    <cellStyle name="ЛокСмМТСН 2" xfId="1463"/>
    <cellStyle name="ЛокСмМТСН 20" xfId="1464"/>
    <cellStyle name="ЛокСмМТСН 21" xfId="1465"/>
    <cellStyle name="ЛокСмМТСН 22" xfId="1466"/>
    <cellStyle name="ЛокСмМТСН 23" xfId="1467"/>
    <cellStyle name="ЛокСмМТСН 24" xfId="1468"/>
    <cellStyle name="ЛокСмМТСН 25" xfId="1469"/>
    <cellStyle name="ЛокСмМТСН 26" xfId="1470"/>
    <cellStyle name="ЛокСмМТСН 27" xfId="1471"/>
    <cellStyle name="ЛокСмМТСН 28" xfId="1472"/>
    <cellStyle name="ЛокСмМТСН 29" xfId="1473"/>
    <cellStyle name="ЛокСмМТСН 3" xfId="1474"/>
    <cellStyle name="ЛокСмМТСН 30" xfId="1475"/>
    <cellStyle name="ЛокСмМТСН 31" xfId="1476"/>
    <cellStyle name="ЛокСмМТСН 32" xfId="1477"/>
    <cellStyle name="ЛокСмМТСН 33" xfId="1478"/>
    <cellStyle name="ЛокСмМТСН 34" xfId="1479"/>
    <cellStyle name="ЛокСмМТСН 35" xfId="1480"/>
    <cellStyle name="ЛокСмМТСН 36" xfId="1481"/>
    <cellStyle name="ЛокСмМТСН 37" xfId="1482"/>
    <cellStyle name="ЛокСмМТСН 38" xfId="1483"/>
    <cellStyle name="ЛокСмМТСН 39" xfId="1484"/>
    <cellStyle name="ЛокСмМТСН 4" xfId="1485"/>
    <cellStyle name="ЛокСмМТСН 40" xfId="1486"/>
    <cellStyle name="ЛокСмМТСН 41" xfId="1487"/>
    <cellStyle name="ЛокСмМТСН 42" xfId="1488"/>
    <cellStyle name="ЛокСмМТСН 43" xfId="1489"/>
    <cellStyle name="ЛокСмМТСН 44" xfId="1490"/>
    <cellStyle name="ЛокСмМТСН 45" xfId="1491"/>
    <cellStyle name="ЛокСмМТСН 46" xfId="1492"/>
    <cellStyle name="ЛокСмМТСН 47" xfId="1493"/>
    <cellStyle name="ЛокСмМТСН 48" xfId="1494"/>
    <cellStyle name="ЛокСмМТСН 49" xfId="1495"/>
    <cellStyle name="ЛокСмМТСН 5" xfId="1496"/>
    <cellStyle name="ЛокСмМТСН 50" xfId="1497"/>
    <cellStyle name="ЛокСмМТСН 51" xfId="1498"/>
    <cellStyle name="ЛокСмМТСН 52" xfId="1499"/>
    <cellStyle name="ЛокСмМТСН 53" xfId="1500"/>
    <cellStyle name="ЛокСмМТСН 54" xfId="1501"/>
    <cellStyle name="ЛокСмМТСН 55" xfId="1502"/>
    <cellStyle name="ЛокСмМТСН 56" xfId="1503"/>
    <cellStyle name="ЛокСмМТСН 57" xfId="1504"/>
    <cellStyle name="ЛокСмМТСН 58" xfId="1505"/>
    <cellStyle name="ЛокСмМТСН 59" xfId="1506"/>
    <cellStyle name="ЛокСмМТСН 6" xfId="1507"/>
    <cellStyle name="ЛокСмМТСН 60" xfId="1508"/>
    <cellStyle name="ЛокСмМТСН 61" xfId="1509"/>
    <cellStyle name="ЛокСмМТСН 62" xfId="1510"/>
    <cellStyle name="ЛокСмМТСН 63" xfId="1511"/>
    <cellStyle name="ЛокСмМТСН 64" xfId="1512"/>
    <cellStyle name="ЛокСмМТСН 65" xfId="1513"/>
    <cellStyle name="ЛокСмМТСН 66" xfId="1514"/>
    <cellStyle name="ЛокСмМТСН 67" xfId="1515"/>
    <cellStyle name="ЛокСмМТСН 68" xfId="1516"/>
    <cellStyle name="ЛокСмМТСН 69" xfId="1517"/>
    <cellStyle name="ЛокСмМТСН 7" xfId="1518"/>
    <cellStyle name="ЛокСмМТСН 70" xfId="1519"/>
    <cellStyle name="ЛокСмМТСН 71" xfId="1520"/>
    <cellStyle name="ЛокСмМТСН 72" xfId="1521"/>
    <cellStyle name="ЛокСмМТСН 73" xfId="1522"/>
    <cellStyle name="ЛокСмМТСН 74" xfId="1523"/>
    <cellStyle name="ЛокСмМТСН 75" xfId="1524"/>
    <cellStyle name="ЛокСмМТСН 76" xfId="1525"/>
    <cellStyle name="ЛокСмМТСН 8" xfId="1526"/>
    <cellStyle name="ЛокСмМТСН 9" xfId="1527"/>
    <cellStyle name="М29" xfId="1528"/>
    <cellStyle name="М29 10" xfId="1529"/>
    <cellStyle name="М29 11" xfId="1530"/>
    <cellStyle name="М29 12" xfId="1531"/>
    <cellStyle name="М29 13" xfId="1532"/>
    <cellStyle name="М29 14" xfId="1533"/>
    <cellStyle name="М29 15" xfId="1534"/>
    <cellStyle name="М29 16" xfId="1535"/>
    <cellStyle name="М29 17" xfId="1536"/>
    <cellStyle name="М29 18" xfId="1537"/>
    <cellStyle name="М29 19" xfId="1538"/>
    <cellStyle name="М29 2" xfId="1539"/>
    <cellStyle name="М29 20" xfId="1540"/>
    <cellStyle name="М29 21" xfId="1541"/>
    <cellStyle name="М29 22" xfId="1542"/>
    <cellStyle name="М29 23" xfId="1543"/>
    <cellStyle name="М29 24" xfId="1544"/>
    <cellStyle name="М29 25" xfId="1545"/>
    <cellStyle name="М29 26" xfId="1546"/>
    <cellStyle name="М29 27" xfId="1547"/>
    <cellStyle name="М29 28" xfId="1548"/>
    <cellStyle name="М29 29" xfId="1549"/>
    <cellStyle name="М29 3" xfId="1550"/>
    <cellStyle name="М29 30" xfId="1551"/>
    <cellStyle name="М29 31" xfId="1552"/>
    <cellStyle name="М29 32" xfId="1553"/>
    <cellStyle name="М29 33" xfId="1554"/>
    <cellStyle name="М29 34" xfId="1555"/>
    <cellStyle name="М29 35" xfId="1556"/>
    <cellStyle name="М29 36" xfId="1557"/>
    <cellStyle name="М29 37" xfId="1558"/>
    <cellStyle name="М29 38" xfId="1559"/>
    <cellStyle name="М29 39" xfId="1560"/>
    <cellStyle name="М29 4" xfId="1561"/>
    <cellStyle name="М29 40" xfId="1562"/>
    <cellStyle name="М29 41" xfId="1563"/>
    <cellStyle name="М29 42" xfId="1564"/>
    <cellStyle name="М29 43" xfId="1565"/>
    <cellStyle name="М29 44" xfId="1566"/>
    <cellStyle name="М29 45" xfId="1567"/>
    <cellStyle name="М29 46" xfId="1568"/>
    <cellStyle name="М29 47" xfId="1569"/>
    <cellStyle name="М29 48" xfId="1570"/>
    <cellStyle name="М29 49" xfId="1571"/>
    <cellStyle name="М29 5" xfId="1572"/>
    <cellStyle name="М29 50" xfId="1573"/>
    <cellStyle name="М29 51" xfId="1574"/>
    <cellStyle name="М29 52" xfId="1575"/>
    <cellStyle name="М29 53" xfId="1576"/>
    <cellStyle name="М29 54" xfId="1577"/>
    <cellStyle name="М29 55" xfId="1578"/>
    <cellStyle name="М29 56" xfId="1579"/>
    <cellStyle name="М29 57" xfId="1580"/>
    <cellStyle name="М29 58" xfId="1581"/>
    <cellStyle name="М29 59" xfId="1582"/>
    <cellStyle name="М29 6" xfId="1583"/>
    <cellStyle name="М29 60" xfId="1584"/>
    <cellStyle name="М29 61" xfId="1585"/>
    <cellStyle name="М29 62" xfId="1586"/>
    <cellStyle name="М29 63" xfId="1587"/>
    <cellStyle name="М29 64" xfId="1588"/>
    <cellStyle name="М29 65" xfId="1589"/>
    <cellStyle name="М29 66" xfId="1590"/>
    <cellStyle name="М29 67" xfId="1591"/>
    <cellStyle name="М29 68" xfId="1592"/>
    <cellStyle name="М29 69" xfId="1593"/>
    <cellStyle name="М29 7" xfId="1594"/>
    <cellStyle name="М29 70" xfId="1595"/>
    <cellStyle name="М29 71" xfId="1596"/>
    <cellStyle name="М29 72" xfId="1597"/>
    <cellStyle name="М29 73" xfId="1598"/>
    <cellStyle name="М29 74" xfId="1599"/>
    <cellStyle name="М29 75" xfId="1600"/>
    <cellStyle name="М29 76" xfId="1601"/>
    <cellStyle name="М29 8" xfId="1602"/>
    <cellStyle name="М29 9" xfId="1603"/>
    <cellStyle name="Название" xfId="1604" builtinId="15" customBuiltin="1"/>
    <cellStyle name="Название 10" xfId="1605"/>
    <cellStyle name="Название 11" xfId="1606"/>
    <cellStyle name="Название 12" xfId="1607"/>
    <cellStyle name="Название 13" xfId="1608"/>
    <cellStyle name="Название 14" xfId="1609"/>
    <cellStyle name="Название 15" xfId="1610"/>
    <cellStyle name="Название 16" xfId="1611"/>
    <cellStyle name="Название 17" xfId="1612"/>
    <cellStyle name="Название 18" xfId="1613"/>
    <cellStyle name="Название 19" xfId="1614"/>
    <cellStyle name="Название 2" xfId="1615"/>
    <cellStyle name="Название 2 10" xfId="1616"/>
    <cellStyle name="Название 2 11" xfId="1617"/>
    <cellStyle name="Название 2 12" xfId="1618"/>
    <cellStyle name="Название 2 13" xfId="1619"/>
    <cellStyle name="Название 2 14" xfId="1620"/>
    <cellStyle name="Название 2 15" xfId="1621"/>
    <cellStyle name="Название 2 16" xfId="1622"/>
    <cellStyle name="Название 2 17" xfId="1623"/>
    <cellStyle name="Название 2 18" xfId="1624"/>
    <cellStyle name="Название 2 19" xfId="1625"/>
    <cellStyle name="Название 2 2" xfId="1626"/>
    <cellStyle name="Название 2 20" xfId="1627"/>
    <cellStyle name="Название 2 21" xfId="1628"/>
    <cellStyle name="Название 2 22" xfId="1629"/>
    <cellStyle name="Название 2 23" xfId="1630"/>
    <cellStyle name="Название 2 24" xfId="1631"/>
    <cellStyle name="Название 2 25" xfId="1632"/>
    <cellStyle name="Название 2 26" xfId="1633"/>
    <cellStyle name="Название 2 27" xfId="1634"/>
    <cellStyle name="Название 2 28" xfId="1635"/>
    <cellStyle name="Название 2 29" xfId="1636"/>
    <cellStyle name="Название 2 3" xfId="1637"/>
    <cellStyle name="Название 2 30" xfId="1638"/>
    <cellStyle name="Название 2 4" xfId="1639"/>
    <cellStyle name="Название 2 5" xfId="1640"/>
    <cellStyle name="Название 2 6" xfId="1641"/>
    <cellStyle name="Название 2 7" xfId="1642"/>
    <cellStyle name="Название 2 8" xfId="1643"/>
    <cellStyle name="Название 2 9" xfId="1644"/>
    <cellStyle name="Название 20" xfId="1645"/>
    <cellStyle name="Название 21" xfId="1646"/>
    <cellStyle name="Название 22" xfId="1647"/>
    <cellStyle name="Название 23" xfId="1648"/>
    <cellStyle name="Название 24" xfId="1649"/>
    <cellStyle name="Название 25" xfId="1650"/>
    <cellStyle name="Название 26" xfId="1651"/>
    <cellStyle name="Название 27" xfId="1652"/>
    <cellStyle name="Название 28" xfId="1653"/>
    <cellStyle name="Название 29" xfId="1654"/>
    <cellStyle name="Название 3" xfId="1655"/>
    <cellStyle name="Название 30" xfId="1656"/>
    <cellStyle name="Название 31" xfId="1657"/>
    <cellStyle name="Название 32" xfId="1658"/>
    <cellStyle name="Название 33" xfId="1659"/>
    <cellStyle name="Название 34" xfId="1660"/>
    <cellStyle name="Название 35" xfId="1661"/>
    <cellStyle name="Название 36" xfId="1662"/>
    <cellStyle name="Название 4" xfId="1663"/>
    <cellStyle name="Название 5" xfId="1664"/>
    <cellStyle name="Название 6" xfId="1665"/>
    <cellStyle name="Название 7" xfId="1666"/>
    <cellStyle name="Название 8" xfId="1667"/>
    <cellStyle name="Название 9" xfId="1668"/>
    <cellStyle name="Нейтральный" xfId="1669" builtinId="28" customBuiltin="1"/>
    <cellStyle name="Нейтральный 10" xfId="1670"/>
    <cellStyle name="Нейтральный 11" xfId="1671"/>
    <cellStyle name="Нейтральный 12" xfId="1672"/>
    <cellStyle name="Нейтральный 13" xfId="1673"/>
    <cellStyle name="Нейтральный 14" xfId="1674"/>
    <cellStyle name="Нейтральный 15" xfId="1675"/>
    <cellStyle name="Нейтральный 16" xfId="1676"/>
    <cellStyle name="Нейтральный 17" xfId="1677"/>
    <cellStyle name="Нейтральный 18" xfId="1678"/>
    <cellStyle name="Нейтральный 19" xfId="1679"/>
    <cellStyle name="Нейтральный 2" xfId="1680"/>
    <cellStyle name="Нейтральный 2 10" xfId="1681"/>
    <cellStyle name="Нейтральный 2 11" xfId="1682"/>
    <cellStyle name="Нейтральный 2 12" xfId="1683"/>
    <cellStyle name="Нейтральный 2 13" xfId="1684"/>
    <cellStyle name="Нейтральный 2 14" xfId="1685"/>
    <cellStyle name="Нейтральный 2 15" xfId="1686"/>
    <cellStyle name="Нейтральный 2 16" xfId="1687"/>
    <cellStyle name="Нейтральный 2 17" xfId="1688"/>
    <cellStyle name="Нейтральный 2 18" xfId="1689"/>
    <cellStyle name="Нейтральный 2 19" xfId="1690"/>
    <cellStyle name="Нейтральный 2 2" xfId="1691"/>
    <cellStyle name="Нейтральный 2 20" xfId="1692"/>
    <cellStyle name="Нейтральный 2 21" xfId="1693"/>
    <cellStyle name="Нейтральный 2 22" xfId="1694"/>
    <cellStyle name="Нейтральный 2 23" xfId="1695"/>
    <cellStyle name="Нейтральный 2 24" xfId="1696"/>
    <cellStyle name="Нейтральный 2 25" xfId="1697"/>
    <cellStyle name="Нейтральный 2 26" xfId="1698"/>
    <cellStyle name="Нейтральный 2 27" xfId="1699"/>
    <cellStyle name="Нейтральный 2 28" xfId="1700"/>
    <cellStyle name="Нейтральный 2 29" xfId="1701"/>
    <cellStyle name="Нейтральный 2 3" xfId="1702"/>
    <cellStyle name="Нейтральный 2 30" xfId="1703"/>
    <cellStyle name="Нейтральный 2 4" xfId="1704"/>
    <cellStyle name="Нейтральный 2 5" xfId="1705"/>
    <cellStyle name="Нейтральный 2 6" xfId="1706"/>
    <cellStyle name="Нейтральный 2 7" xfId="1707"/>
    <cellStyle name="Нейтральный 2 8" xfId="1708"/>
    <cellStyle name="Нейтральный 2 9" xfId="1709"/>
    <cellStyle name="Нейтральный 20" xfId="1710"/>
    <cellStyle name="Нейтральный 21" xfId="1711"/>
    <cellStyle name="Нейтральный 22" xfId="1712"/>
    <cellStyle name="Нейтральный 23" xfId="1713"/>
    <cellStyle name="Нейтральный 24" xfId="1714"/>
    <cellStyle name="Нейтральный 25" xfId="1715"/>
    <cellStyle name="Нейтральный 26" xfId="1716"/>
    <cellStyle name="Нейтральный 27" xfId="1717"/>
    <cellStyle name="Нейтральный 28" xfId="1718"/>
    <cellStyle name="Нейтральный 29" xfId="1719"/>
    <cellStyle name="Нейтральный 3" xfId="1720"/>
    <cellStyle name="Нейтральный 30" xfId="1721"/>
    <cellStyle name="Нейтральный 31" xfId="1722"/>
    <cellStyle name="Нейтральный 32" xfId="1723"/>
    <cellStyle name="Нейтральный 33" xfId="1724"/>
    <cellStyle name="Нейтральный 34" xfId="1725"/>
    <cellStyle name="Нейтральный 35" xfId="1726"/>
    <cellStyle name="Нейтральный 36" xfId="1727"/>
    <cellStyle name="Нейтральный 4" xfId="1728"/>
    <cellStyle name="Нейтральный 5" xfId="1729"/>
    <cellStyle name="Нейтральный 6" xfId="1730"/>
    <cellStyle name="Нейтральный 7" xfId="1731"/>
    <cellStyle name="Нейтральный 8" xfId="1732"/>
    <cellStyle name="Нейтральный 9" xfId="1733"/>
    <cellStyle name="ОбСмета" xfId="1734"/>
    <cellStyle name="ОбСмета 10" xfId="1735"/>
    <cellStyle name="ОбСмета 11" xfId="1736"/>
    <cellStyle name="ОбСмета 12" xfId="1737"/>
    <cellStyle name="ОбСмета 13" xfId="1738"/>
    <cellStyle name="ОбСмета 14" xfId="1739"/>
    <cellStyle name="ОбСмета 15" xfId="1740"/>
    <cellStyle name="ОбСмета 16" xfId="1741"/>
    <cellStyle name="ОбСмета 17" xfId="1742"/>
    <cellStyle name="ОбСмета 18" xfId="1743"/>
    <cellStyle name="ОбСмета 19" xfId="1744"/>
    <cellStyle name="ОбСмета 2" xfId="1745"/>
    <cellStyle name="ОбСмета 20" xfId="1746"/>
    <cellStyle name="ОбСмета 21" xfId="1747"/>
    <cellStyle name="ОбСмета 22" xfId="1748"/>
    <cellStyle name="ОбСмета 23" xfId="1749"/>
    <cellStyle name="ОбСмета 24" xfId="1750"/>
    <cellStyle name="ОбСмета 25" xfId="1751"/>
    <cellStyle name="ОбСмета 26" xfId="1752"/>
    <cellStyle name="ОбСмета 27" xfId="1753"/>
    <cellStyle name="ОбСмета 28" xfId="1754"/>
    <cellStyle name="ОбСмета 29" xfId="1755"/>
    <cellStyle name="ОбСмета 3" xfId="1756"/>
    <cellStyle name="ОбСмета 30" xfId="1757"/>
    <cellStyle name="ОбСмета 31" xfId="1758"/>
    <cellStyle name="ОбСмета 32" xfId="1759"/>
    <cellStyle name="ОбСмета 33" xfId="1760"/>
    <cellStyle name="ОбСмета 34" xfId="1761"/>
    <cellStyle name="ОбСмета 35" xfId="1762"/>
    <cellStyle name="ОбСмета 36" xfId="1763"/>
    <cellStyle name="ОбСмета 37" xfId="1764"/>
    <cellStyle name="ОбСмета 38" xfId="1765"/>
    <cellStyle name="ОбСмета 39" xfId="1766"/>
    <cellStyle name="ОбСмета 4" xfId="1767"/>
    <cellStyle name="ОбСмета 40" xfId="1768"/>
    <cellStyle name="ОбСмета 41" xfId="1769"/>
    <cellStyle name="ОбСмета 42" xfId="1770"/>
    <cellStyle name="ОбСмета 43" xfId="1771"/>
    <cellStyle name="ОбСмета 44" xfId="1772"/>
    <cellStyle name="ОбСмета 45" xfId="1773"/>
    <cellStyle name="ОбСмета 46" xfId="1774"/>
    <cellStyle name="ОбСмета 47" xfId="1775"/>
    <cellStyle name="ОбСмета 48" xfId="1776"/>
    <cellStyle name="ОбСмета 49" xfId="1777"/>
    <cellStyle name="ОбСмета 5" xfId="1778"/>
    <cellStyle name="ОбСмета 50" xfId="1779"/>
    <cellStyle name="ОбСмета 51" xfId="1780"/>
    <cellStyle name="ОбСмета 52" xfId="1781"/>
    <cellStyle name="ОбСмета 53" xfId="1782"/>
    <cellStyle name="ОбСмета 54" xfId="1783"/>
    <cellStyle name="ОбСмета 55" xfId="1784"/>
    <cellStyle name="ОбСмета 56" xfId="1785"/>
    <cellStyle name="ОбСмета 57" xfId="1786"/>
    <cellStyle name="ОбСмета 58" xfId="1787"/>
    <cellStyle name="ОбСмета 59" xfId="1788"/>
    <cellStyle name="ОбСмета 6" xfId="1789"/>
    <cellStyle name="ОбСмета 60" xfId="1790"/>
    <cellStyle name="ОбСмета 61" xfId="1791"/>
    <cellStyle name="ОбСмета 62" xfId="1792"/>
    <cellStyle name="ОбСмета 63" xfId="1793"/>
    <cellStyle name="ОбСмета 64" xfId="1794"/>
    <cellStyle name="ОбСмета 65" xfId="1795"/>
    <cellStyle name="ОбСмета 66" xfId="1796"/>
    <cellStyle name="ОбСмета 67" xfId="1797"/>
    <cellStyle name="ОбСмета 68" xfId="1798"/>
    <cellStyle name="ОбСмета 69" xfId="1799"/>
    <cellStyle name="ОбСмета 7" xfId="1800"/>
    <cellStyle name="ОбСмета 70" xfId="1801"/>
    <cellStyle name="ОбСмета 71" xfId="1802"/>
    <cellStyle name="ОбСмета 72" xfId="1803"/>
    <cellStyle name="ОбСмета 73" xfId="1804"/>
    <cellStyle name="ОбСмета 74" xfId="1805"/>
    <cellStyle name="ОбСмета 75" xfId="1806"/>
    <cellStyle name="ОбСмета 76" xfId="1807"/>
    <cellStyle name="ОбСмета 8" xfId="1808"/>
    <cellStyle name="ОбСмета 9" xfId="1809"/>
    <cellStyle name="Обычный" xfId="0" builtinId="0"/>
    <cellStyle name="Обычный 10" xfId="1810"/>
    <cellStyle name="Обычный 100 2" xfId="1811"/>
    <cellStyle name="Обычный 100 3" xfId="1812"/>
    <cellStyle name="Обычный 101 2" xfId="1813"/>
    <cellStyle name="Обычный 101 3" xfId="1814"/>
    <cellStyle name="Обычный 102 2" xfId="1815"/>
    <cellStyle name="Обычный 102 3" xfId="1816"/>
    <cellStyle name="Обычный 103 2" xfId="1817"/>
    <cellStyle name="Обычный 103 3" xfId="1818"/>
    <cellStyle name="Обычный 104 2" xfId="1819"/>
    <cellStyle name="Обычный 104 3" xfId="1820"/>
    <cellStyle name="Обычный 105 2" xfId="1821"/>
    <cellStyle name="Обычный 105 3" xfId="1822"/>
    <cellStyle name="Обычный 105 4" xfId="1823"/>
    <cellStyle name="Обычный 105 5" xfId="1824"/>
    <cellStyle name="Обычный 106 2" xfId="1825"/>
    <cellStyle name="Обычный 106 3" xfId="1826"/>
    <cellStyle name="Обычный 107 2" xfId="1827"/>
    <cellStyle name="Обычный 107 3" xfId="1828"/>
    <cellStyle name="Обычный 108 2" xfId="1829"/>
    <cellStyle name="Обычный 108 3" xfId="1830"/>
    <cellStyle name="Обычный 109 2" xfId="1831"/>
    <cellStyle name="Обычный 109 3" xfId="1832"/>
    <cellStyle name="Обычный 109 4" xfId="1833"/>
    <cellStyle name="Обычный 109 5" xfId="1834"/>
    <cellStyle name="Обычный 109 6" xfId="1835"/>
    <cellStyle name="Обычный 109 7" xfId="1836"/>
    <cellStyle name="Обычный 110 2" xfId="1837"/>
    <cellStyle name="Обычный 110 3" xfId="1838"/>
    <cellStyle name="Обычный 111 2" xfId="1839"/>
    <cellStyle name="Обычный 111 3" xfId="1840"/>
    <cellStyle name="Обычный 112 2" xfId="1841"/>
    <cellStyle name="Обычный 112 3" xfId="1842"/>
    <cellStyle name="Обычный 113 2" xfId="1843"/>
    <cellStyle name="Обычный 113 3" xfId="1844"/>
    <cellStyle name="Обычный 115 2" xfId="1845"/>
    <cellStyle name="Обычный 115 3" xfId="1846"/>
    <cellStyle name="Обычный 115 4" xfId="1847"/>
    <cellStyle name="Обычный 116 2" xfId="1848"/>
    <cellStyle name="Обычный 116 3" xfId="1849"/>
    <cellStyle name="Обычный 117 2" xfId="1850"/>
    <cellStyle name="Обычный 118 2" xfId="1851"/>
    <cellStyle name="Обычный 119 2" xfId="1852"/>
    <cellStyle name="Обычный 120 2" xfId="1853"/>
    <cellStyle name="Обычный 121 2" xfId="1854"/>
    <cellStyle name="Обычный 2" xfId="1855"/>
    <cellStyle name="Обычный 2 10" xfId="1856"/>
    <cellStyle name="Обычный 2_ЛС№02-01" xfId="1857"/>
    <cellStyle name="Обычный 24 2" xfId="1858"/>
    <cellStyle name="Обычный 24 3" xfId="1859"/>
    <cellStyle name="Обычный 25 2" xfId="1860"/>
    <cellStyle name="Обычный 25 3" xfId="1861"/>
    <cellStyle name="Обычный 25 4" xfId="1862"/>
    <cellStyle name="Обычный 25 5" xfId="1863"/>
    <cellStyle name="Обычный 27 10" xfId="1864"/>
    <cellStyle name="Обычный 27 11" xfId="1865"/>
    <cellStyle name="Обычный 27 12" xfId="1866"/>
    <cellStyle name="Обычный 27 13" xfId="1867"/>
    <cellStyle name="Обычный 27 14" xfId="1868"/>
    <cellStyle name="Обычный 27 15" xfId="1869"/>
    <cellStyle name="Обычный 27 16" xfId="1870"/>
    <cellStyle name="Обычный 27 17" xfId="1871"/>
    <cellStyle name="Обычный 27 2" xfId="1872"/>
    <cellStyle name="Обычный 27 3" xfId="1873"/>
    <cellStyle name="Обычный 27 4" xfId="1874"/>
    <cellStyle name="Обычный 27 5" xfId="1875"/>
    <cellStyle name="Обычный 27 6" xfId="1876"/>
    <cellStyle name="Обычный 27 7" xfId="1877"/>
    <cellStyle name="Обычный 27 8" xfId="1878"/>
    <cellStyle name="Обычный 27 9" xfId="1879"/>
    <cellStyle name="Обычный 29 10" xfId="1880"/>
    <cellStyle name="Обычный 29 11" xfId="1881"/>
    <cellStyle name="Обычный 29 12" xfId="1882"/>
    <cellStyle name="Обычный 29 13" xfId="1883"/>
    <cellStyle name="Обычный 29 14" xfId="1884"/>
    <cellStyle name="Обычный 29 15" xfId="1885"/>
    <cellStyle name="Обычный 29 16" xfId="1886"/>
    <cellStyle name="Обычный 29 17" xfId="1887"/>
    <cellStyle name="Обычный 29 2" xfId="1888"/>
    <cellStyle name="Обычный 29 3" xfId="1889"/>
    <cellStyle name="Обычный 29 4" xfId="1890"/>
    <cellStyle name="Обычный 29 5" xfId="1891"/>
    <cellStyle name="Обычный 29 6" xfId="1892"/>
    <cellStyle name="Обычный 29 7" xfId="1893"/>
    <cellStyle name="Обычный 29 8" xfId="1894"/>
    <cellStyle name="Обычный 29 9" xfId="1895"/>
    <cellStyle name="Обычный 3" xfId="1896"/>
    <cellStyle name="Обычный 3 10" xfId="1897"/>
    <cellStyle name="Обычный 3 11" xfId="1898"/>
    <cellStyle name="Обычный 3 12" xfId="1899"/>
    <cellStyle name="Обычный 3 13" xfId="1900"/>
    <cellStyle name="Обычный 3 14" xfId="1901"/>
    <cellStyle name="Обычный 3 15" xfId="1902"/>
    <cellStyle name="Обычный 3 16" xfId="1903"/>
    <cellStyle name="Обычный 3 17" xfId="1904"/>
    <cellStyle name="Обычный 3 18" xfId="1905"/>
    <cellStyle name="Обычный 3 19" xfId="1906"/>
    <cellStyle name="Обычный 3 2" xfId="1907"/>
    <cellStyle name="Обычный 3 20" xfId="1908"/>
    <cellStyle name="Обычный 3 21" xfId="1909"/>
    <cellStyle name="Обычный 3 22" xfId="1910"/>
    <cellStyle name="Обычный 3 23" xfId="1911"/>
    <cellStyle name="Обычный 3 24" xfId="1912"/>
    <cellStyle name="Обычный 3 25" xfId="1913"/>
    <cellStyle name="Обычный 3 26" xfId="1914"/>
    <cellStyle name="Обычный 3 27" xfId="1915"/>
    <cellStyle name="Обычный 3 28" xfId="1916"/>
    <cellStyle name="Обычный 3 29" xfId="1917"/>
    <cellStyle name="Обычный 3 3" xfId="1918"/>
    <cellStyle name="Обычный 3 30" xfId="1919"/>
    <cellStyle name="Обычный 3 31" xfId="1920"/>
    <cellStyle name="Обычный 3 32" xfId="1921"/>
    <cellStyle name="Обычный 3 4" xfId="1922"/>
    <cellStyle name="Обычный 3 5" xfId="1923"/>
    <cellStyle name="Обычный 3 6" xfId="1924"/>
    <cellStyle name="Обычный 3 7" xfId="1925"/>
    <cellStyle name="Обычный 3 8" xfId="1926"/>
    <cellStyle name="Обычный 3 9" xfId="1927"/>
    <cellStyle name="Обычный 30 10" xfId="1928"/>
    <cellStyle name="Обычный 30 11" xfId="1929"/>
    <cellStyle name="Обычный 30 12" xfId="1930"/>
    <cellStyle name="Обычный 30 13" xfId="1931"/>
    <cellStyle name="Обычный 30 14" xfId="1932"/>
    <cellStyle name="Обычный 30 15" xfId="1933"/>
    <cellStyle name="Обычный 30 2" xfId="1934"/>
    <cellStyle name="Обычный 30 3" xfId="1935"/>
    <cellStyle name="Обычный 30 4" xfId="1936"/>
    <cellStyle name="Обычный 30 5" xfId="1937"/>
    <cellStyle name="Обычный 30 6" xfId="1938"/>
    <cellStyle name="Обычный 30 7" xfId="1939"/>
    <cellStyle name="Обычный 30 8" xfId="1940"/>
    <cellStyle name="Обычный 30 9" xfId="1941"/>
    <cellStyle name="Обычный 31 10" xfId="1942"/>
    <cellStyle name="Обычный 31 11" xfId="1943"/>
    <cellStyle name="Обычный 31 12" xfId="1944"/>
    <cellStyle name="Обычный 31 13" xfId="1945"/>
    <cellStyle name="Обычный 31 2" xfId="1946"/>
    <cellStyle name="Обычный 31 3" xfId="1947"/>
    <cellStyle name="Обычный 31 4" xfId="1948"/>
    <cellStyle name="Обычный 31 5" xfId="1949"/>
    <cellStyle name="Обычный 31 6" xfId="1950"/>
    <cellStyle name="Обычный 31 7" xfId="1951"/>
    <cellStyle name="Обычный 31 8" xfId="1952"/>
    <cellStyle name="Обычный 31 9" xfId="1953"/>
    <cellStyle name="Обычный 32 10" xfId="1954"/>
    <cellStyle name="Обычный 32 11" xfId="1955"/>
    <cellStyle name="Обычный 32 12" xfId="1956"/>
    <cellStyle name="Обычный 32 13" xfId="1957"/>
    <cellStyle name="Обычный 32 2" xfId="1958"/>
    <cellStyle name="Обычный 32 3" xfId="1959"/>
    <cellStyle name="Обычный 32 4" xfId="1960"/>
    <cellStyle name="Обычный 32 5" xfId="1961"/>
    <cellStyle name="Обычный 32 6" xfId="1962"/>
    <cellStyle name="Обычный 32 7" xfId="1963"/>
    <cellStyle name="Обычный 32 8" xfId="1964"/>
    <cellStyle name="Обычный 32 9" xfId="1965"/>
    <cellStyle name="Обычный 34 10" xfId="1966"/>
    <cellStyle name="Обычный 34 2" xfId="1967"/>
    <cellStyle name="Обычный 34 3" xfId="1968"/>
    <cellStyle name="Обычный 34 4" xfId="1969"/>
    <cellStyle name="Обычный 34 5" xfId="1970"/>
    <cellStyle name="Обычный 34 6" xfId="1971"/>
    <cellStyle name="Обычный 34 7" xfId="1972"/>
    <cellStyle name="Обычный 34 8" xfId="1973"/>
    <cellStyle name="Обычный 34 9" xfId="1974"/>
    <cellStyle name="Обычный 4" xfId="1975"/>
    <cellStyle name="Обычный 47 2" xfId="1976"/>
    <cellStyle name="Обычный 47 3" xfId="1977"/>
    <cellStyle name="Обычный 47 4" xfId="1978"/>
    <cellStyle name="Обычный 47 5" xfId="1979"/>
    <cellStyle name="Обычный 48 2" xfId="1980"/>
    <cellStyle name="Обычный 48 3" xfId="1981"/>
    <cellStyle name="Обычный 48 4" xfId="1982"/>
    <cellStyle name="Обычный 48 5" xfId="1983"/>
    <cellStyle name="Обычный 48 6" xfId="1984"/>
    <cellStyle name="Обычный 49 10" xfId="1985"/>
    <cellStyle name="Обычный 49 11" xfId="1986"/>
    <cellStyle name="Обычный 49 12" xfId="1987"/>
    <cellStyle name="Обычный 49 2" xfId="1988"/>
    <cellStyle name="Обычный 49 3" xfId="1989"/>
    <cellStyle name="Обычный 49 4" xfId="1990"/>
    <cellStyle name="Обычный 49 5" xfId="1991"/>
    <cellStyle name="Обычный 49 6" xfId="1992"/>
    <cellStyle name="Обычный 49 7" xfId="1993"/>
    <cellStyle name="Обычный 49 8" xfId="1994"/>
    <cellStyle name="Обычный 49 9" xfId="1995"/>
    <cellStyle name="Обычный 5" xfId="1996"/>
    <cellStyle name="Обычный 50 2" xfId="1997"/>
    <cellStyle name="Обычный 50 3" xfId="1998"/>
    <cellStyle name="Обычный 50 4" xfId="1999"/>
    <cellStyle name="Обычный 50 5" xfId="2000"/>
    <cellStyle name="Обычный 50 6" xfId="2001"/>
    <cellStyle name="Обычный 50 7" xfId="2002"/>
    <cellStyle name="Обычный 51 2" xfId="2003"/>
    <cellStyle name="Обычный 52 2" xfId="2004"/>
    <cellStyle name="Обычный 52 3" xfId="2005"/>
    <cellStyle name="Обычный 52 4" xfId="2006"/>
    <cellStyle name="Обычный 52 5" xfId="2007"/>
    <cellStyle name="Обычный 52 6" xfId="2008"/>
    <cellStyle name="Обычный 52 7" xfId="2009"/>
    <cellStyle name="Обычный 52 8" xfId="2010"/>
    <cellStyle name="Обычный 53 2" xfId="2011"/>
    <cellStyle name="Обычный 53 3" xfId="2012"/>
    <cellStyle name="Обычный 53 4" xfId="2013"/>
    <cellStyle name="Обычный 53 5" xfId="2014"/>
    <cellStyle name="Обычный 53 6" xfId="2015"/>
    <cellStyle name="Обычный 53 7" xfId="2016"/>
    <cellStyle name="Обычный 54 2" xfId="2017"/>
    <cellStyle name="Обычный 54 3" xfId="2018"/>
    <cellStyle name="Обычный 54 4" xfId="2019"/>
    <cellStyle name="Обычный 54 5" xfId="2020"/>
    <cellStyle name="Обычный 54 6" xfId="2021"/>
    <cellStyle name="Обычный 56 2" xfId="2022"/>
    <cellStyle name="Обычный 56 3" xfId="2023"/>
    <cellStyle name="Обычный 56 4" xfId="2024"/>
    <cellStyle name="Обычный 56 5" xfId="2025"/>
    <cellStyle name="Обычный 56 6" xfId="2026"/>
    <cellStyle name="Обычный 57 2" xfId="2027"/>
    <cellStyle name="Обычный 57 3" xfId="2028"/>
    <cellStyle name="Обычный 57 4" xfId="2029"/>
    <cellStyle name="Обычный 57 5" xfId="2030"/>
    <cellStyle name="Обычный 57 6" xfId="2031"/>
    <cellStyle name="Обычный 58 2" xfId="2032"/>
    <cellStyle name="Обычный 58 3" xfId="2033"/>
    <cellStyle name="Обычный 58 4" xfId="2034"/>
    <cellStyle name="Обычный 58 5" xfId="2035"/>
    <cellStyle name="Обычный 58 6" xfId="2036"/>
    <cellStyle name="Обычный 59 2" xfId="2037"/>
    <cellStyle name="Обычный 6" xfId="2038"/>
    <cellStyle name="Обычный 60 2" xfId="2039"/>
    <cellStyle name="Обычный 60 3" xfId="2040"/>
    <cellStyle name="Обычный 60 4" xfId="2041"/>
    <cellStyle name="Обычный 60 5" xfId="2042"/>
    <cellStyle name="Обычный 61 2" xfId="2043"/>
    <cellStyle name="Обычный 61 3" xfId="2044"/>
    <cellStyle name="Обычный 61 4" xfId="2045"/>
    <cellStyle name="Обычный 61 5" xfId="2046"/>
    <cellStyle name="Обычный 61 6" xfId="2047"/>
    <cellStyle name="Обычный 61 7" xfId="2048"/>
    <cellStyle name="Обычный 61 8" xfId="2049"/>
    <cellStyle name="Обычный 61 9" xfId="2050"/>
    <cellStyle name="Обычный 62 10" xfId="2051"/>
    <cellStyle name="Обычный 62 11" xfId="2052"/>
    <cellStyle name="Обычный 62 12" xfId="2053"/>
    <cellStyle name="Обычный 62 13" xfId="2054"/>
    <cellStyle name="Обычный 62 14" xfId="2055"/>
    <cellStyle name="Обычный 62 15" xfId="2056"/>
    <cellStyle name="Обычный 62 16" xfId="2057"/>
    <cellStyle name="Обычный 62 17" xfId="2058"/>
    <cellStyle name="Обычный 62 18" xfId="2059"/>
    <cellStyle name="Обычный 62 19" xfId="2060"/>
    <cellStyle name="Обычный 62 2" xfId="2061"/>
    <cellStyle name="Обычный 62 20" xfId="2062"/>
    <cellStyle name="Обычный 62 21" xfId="2063"/>
    <cellStyle name="Обычный 62 22" xfId="2064"/>
    <cellStyle name="Обычный 62 3" xfId="2065"/>
    <cellStyle name="Обычный 62 4" xfId="2066"/>
    <cellStyle name="Обычный 62 5" xfId="2067"/>
    <cellStyle name="Обычный 62 6" xfId="2068"/>
    <cellStyle name="Обычный 62 7" xfId="2069"/>
    <cellStyle name="Обычный 62 8" xfId="2070"/>
    <cellStyle name="Обычный 62 9" xfId="2071"/>
    <cellStyle name="Обычный 63 10" xfId="2072"/>
    <cellStyle name="Обычный 63 11" xfId="2073"/>
    <cellStyle name="Обычный 63 12" xfId="2074"/>
    <cellStyle name="Обычный 63 13" xfId="2075"/>
    <cellStyle name="Обычный 63 14" xfId="2076"/>
    <cellStyle name="Обычный 63 15" xfId="2077"/>
    <cellStyle name="Обычный 63 16" xfId="2078"/>
    <cellStyle name="Обычный 63 17" xfId="2079"/>
    <cellStyle name="Обычный 63 18" xfId="2080"/>
    <cellStyle name="Обычный 63 19" xfId="2081"/>
    <cellStyle name="Обычный 63 2" xfId="2082"/>
    <cellStyle name="Обычный 63 20" xfId="2083"/>
    <cellStyle name="Обычный 63 21" xfId="2084"/>
    <cellStyle name="Обычный 63 22" xfId="2085"/>
    <cellStyle name="Обычный 63 23" xfId="2086"/>
    <cellStyle name="Обычный 63 24" xfId="2087"/>
    <cellStyle name="Обычный 63 3" xfId="2088"/>
    <cellStyle name="Обычный 63 4" xfId="2089"/>
    <cellStyle name="Обычный 63 5" xfId="2090"/>
    <cellStyle name="Обычный 63 6" xfId="2091"/>
    <cellStyle name="Обычный 63 7" xfId="2092"/>
    <cellStyle name="Обычный 63 8" xfId="2093"/>
    <cellStyle name="Обычный 63 9" xfId="2094"/>
    <cellStyle name="Обычный 64 10" xfId="2095"/>
    <cellStyle name="Обычный 64 11" xfId="2096"/>
    <cellStyle name="Обычный 64 12" xfId="2097"/>
    <cellStyle name="Обычный 64 13" xfId="2098"/>
    <cellStyle name="Обычный 64 2" xfId="2099"/>
    <cellStyle name="Обычный 64 3" xfId="2100"/>
    <cellStyle name="Обычный 64 4" xfId="2101"/>
    <cellStyle name="Обычный 64 5" xfId="2102"/>
    <cellStyle name="Обычный 64 6" xfId="2103"/>
    <cellStyle name="Обычный 64 7" xfId="2104"/>
    <cellStyle name="Обычный 64 8" xfId="2105"/>
    <cellStyle name="Обычный 64 9" xfId="2106"/>
    <cellStyle name="Обычный 65 10" xfId="2107"/>
    <cellStyle name="Обычный 65 11" xfId="2108"/>
    <cellStyle name="Обычный 65 12" xfId="2109"/>
    <cellStyle name="Обычный 65 13" xfId="2110"/>
    <cellStyle name="Обычный 65 14" xfId="2111"/>
    <cellStyle name="Обычный 65 15" xfId="2112"/>
    <cellStyle name="Обычный 65 16" xfId="2113"/>
    <cellStyle name="Обычный 65 17" xfId="2114"/>
    <cellStyle name="Обычный 65 18" xfId="2115"/>
    <cellStyle name="Обычный 65 19" xfId="2116"/>
    <cellStyle name="Обычный 65 2" xfId="2117"/>
    <cellStyle name="Обычный 65 20" xfId="2118"/>
    <cellStyle name="Обычный 65 21" xfId="2119"/>
    <cellStyle name="Обычный 65 3" xfId="2120"/>
    <cellStyle name="Обычный 65 4" xfId="2121"/>
    <cellStyle name="Обычный 65 5" xfId="2122"/>
    <cellStyle name="Обычный 65 6" xfId="2123"/>
    <cellStyle name="Обычный 65 7" xfId="2124"/>
    <cellStyle name="Обычный 65 8" xfId="2125"/>
    <cellStyle name="Обычный 65 9" xfId="2126"/>
    <cellStyle name="Обычный 66 2" xfId="2127"/>
    <cellStyle name="Обычный 66 3" xfId="2128"/>
    <cellStyle name="Обычный 67 10" xfId="2129"/>
    <cellStyle name="Обычный 67 11" xfId="2130"/>
    <cellStyle name="Обычный 67 12" xfId="2131"/>
    <cellStyle name="Обычный 67 13" xfId="2132"/>
    <cellStyle name="Обычный 67 14" xfId="2133"/>
    <cellStyle name="Обычный 67 15" xfId="2134"/>
    <cellStyle name="Обычный 67 16" xfId="2135"/>
    <cellStyle name="Обычный 67 17" xfId="2136"/>
    <cellStyle name="Обычный 67 18" xfId="2137"/>
    <cellStyle name="Обычный 67 19" xfId="2138"/>
    <cellStyle name="Обычный 67 2" xfId="2139"/>
    <cellStyle name="Обычный 67 3" xfId="2140"/>
    <cellStyle name="Обычный 67 4" xfId="2141"/>
    <cellStyle name="Обычный 67 5" xfId="2142"/>
    <cellStyle name="Обычный 67 6" xfId="2143"/>
    <cellStyle name="Обычный 67 7" xfId="2144"/>
    <cellStyle name="Обычный 67 8" xfId="2145"/>
    <cellStyle name="Обычный 67 9" xfId="2146"/>
    <cellStyle name="Обычный 68 2" xfId="2147"/>
    <cellStyle name="Обычный 69 2" xfId="2148"/>
    <cellStyle name="Обычный 69 3" xfId="2149"/>
    <cellStyle name="Обычный 69 4" xfId="2150"/>
    <cellStyle name="Обычный 69 5" xfId="2151"/>
    <cellStyle name="Обычный 7" xfId="2152"/>
    <cellStyle name="Обычный 70 10" xfId="2153"/>
    <cellStyle name="Обычный 70 11" xfId="2154"/>
    <cellStyle name="Обычный 70 12" xfId="2155"/>
    <cellStyle name="Обычный 70 13" xfId="2156"/>
    <cellStyle name="Обычный 70 2" xfId="2157"/>
    <cellStyle name="Обычный 70 3" xfId="2158"/>
    <cellStyle name="Обычный 70 4" xfId="2159"/>
    <cellStyle name="Обычный 70 5" xfId="2160"/>
    <cellStyle name="Обычный 70 6" xfId="2161"/>
    <cellStyle name="Обычный 70 7" xfId="2162"/>
    <cellStyle name="Обычный 70 8" xfId="2163"/>
    <cellStyle name="Обычный 70 9" xfId="2164"/>
    <cellStyle name="Обычный 71 2" xfId="2165"/>
    <cellStyle name="Обычный 71 3" xfId="2166"/>
    <cellStyle name="Обычный 71 4" xfId="2167"/>
    <cellStyle name="Обычный 71 5" xfId="2168"/>
    <cellStyle name="Обычный 71 6" xfId="2169"/>
    <cellStyle name="Обычный 72 10" xfId="2170"/>
    <cellStyle name="Обычный 72 11" xfId="2171"/>
    <cellStyle name="Обычный 72 12" xfId="2172"/>
    <cellStyle name="Обычный 72 13" xfId="2173"/>
    <cellStyle name="Обычный 72 14" xfId="2174"/>
    <cellStyle name="Обычный 72 15" xfId="2175"/>
    <cellStyle name="Обычный 72 16" xfId="2176"/>
    <cellStyle name="Обычный 72 17" xfId="2177"/>
    <cellStyle name="Обычный 72 2" xfId="2178"/>
    <cellStyle name="Обычный 72 3" xfId="2179"/>
    <cellStyle name="Обычный 72 4" xfId="2180"/>
    <cellStyle name="Обычный 72 5" xfId="2181"/>
    <cellStyle name="Обычный 72 6" xfId="2182"/>
    <cellStyle name="Обычный 72 7" xfId="2183"/>
    <cellStyle name="Обычный 72 8" xfId="2184"/>
    <cellStyle name="Обычный 72 9" xfId="2185"/>
    <cellStyle name="Обычный 73 10" xfId="2186"/>
    <cellStyle name="Обычный 73 11" xfId="2187"/>
    <cellStyle name="Обычный 73 2" xfId="2188"/>
    <cellStyle name="Обычный 73 3" xfId="2189"/>
    <cellStyle name="Обычный 73 4" xfId="2190"/>
    <cellStyle name="Обычный 73 5" xfId="2191"/>
    <cellStyle name="Обычный 73 6" xfId="2192"/>
    <cellStyle name="Обычный 73 7" xfId="2193"/>
    <cellStyle name="Обычный 73 8" xfId="2194"/>
    <cellStyle name="Обычный 73 9" xfId="2195"/>
    <cellStyle name="Обычный 74 10" xfId="2196"/>
    <cellStyle name="Обычный 74 11" xfId="2197"/>
    <cellStyle name="Обычный 74 12" xfId="2198"/>
    <cellStyle name="Обычный 74 13" xfId="2199"/>
    <cellStyle name="Обычный 74 2" xfId="2200"/>
    <cellStyle name="Обычный 74 3" xfId="2201"/>
    <cellStyle name="Обычный 74 4" xfId="2202"/>
    <cellStyle name="Обычный 74 5" xfId="2203"/>
    <cellStyle name="Обычный 74 6" xfId="2204"/>
    <cellStyle name="Обычный 74 7" xfId="2205"/>
    <cellStyle name="Обычный 74 8" xfId="2206"/>
    <cellStyle name="Обычный 74 9" xfId="2207"/>
    <cellStyle name="Обычный 75 10" xfId="2208"/>
    <cellStyle name="Обычный 75 2" xfId="2209"/>
    <cellStyle name="Обычный 75 3" xfId="2210"/>
    <cellStyle name="Обычный 75 4" xfId="2211"/>
    <cellStyle name="Обычный 75 5" xfId="2212"/>
    <cellStyle name="Обычный 75 6" xfId="2213"/>
    <cellStyle name="Обычный 75 7" xfId="2214"/>
    <cellStyle name="Обычный 75 8" xfId="2215"/>
    <cellStyle name="Обычный 75 9" xfId="2216"/>
    <cellStyle name="Обычный 76 10" xfId="2217"/>
    <cellStyle name="Обычный 76 2" xfId="2218"/>
    <cellStyle name="Обычный 76 3" xfId="2219"/>
    <cellStyle name="Обычный 76 4" xfId="2220"/>
    <cellStyle name="Обычный 76 5" xfId="2221"/>
    <cellStyle name="Обычный 76 6" xfId="2222"/>
    <cellStyle name="Обычный 76 7" xfId="2223"/>
    <cellStyle name="Обычный 76 8" xfId="2224"/>
    <cellStyle name="Обычный 76 9" xfId="2225"/>
    <cellStyle name="Обычный 77 2" xfId="2226"/>
    <cellStyle name="Обычный 77 3" xfId="2227"/>
    <cellStyle name="Обычный 77 4" xfId="2228"/>
    <cellStyle name="Обычный 77 5" xfId="2229"/>
    <cellStyle name="Обычный 77 6" xfId="2230"/>
    <cellStyle name="Обычный 77 7" xfId="2231"/>
    <cellStyle name="Обычный 77 8" xfId="2232"/>
    <cellStyle name="Обычный 77 9" xfId="2233"/>
    <cellStyle name="Обычный 78 2" xfId="2234"/>
    <cellStyle name="Обычный 78 3" xfId="2235"/>
    <cellStyle name="Обычный 78 4" xfId="2236"/>
    <cellStyle name="Обычный 79 2" xfId="2237"/>
    <cellStyle name="Обычный 79 3" xfId="2238"/>
    <cellStyle name="Обычный 79 4" xfId="2239"/>
    <cellStyle name="Обычный 79 5" xfId="2240"/>
    <cellStyle name="Обычный 79 6" xfId="2241"/>
    <cellStyle name="Обычный 79 7" xfId="2242"/>
    <cellStyle name="Обычный 79 8" xfId="2243"/>
    <cellStyle name="Обычный 8" xfId="2244"/>
    <cellStyle name="Обычный 80 2" xfId="2245"/>
    <cellStyle name="Обычный 80 3" xfId="2246"/>
    <cellStyle name="Обычный 80 4" xfId="2247"/>
    <cellStyle name="Обычный 80 5" xfId="2248"/>
    <cellStyle name="Обычный 80 6" xfId="2249"/>
    <cellStyle name="Обычный 80 7" xfId="2250"/>
    <cellStyle name="Обычный 81 2" xfId="2251"/>
    <cellStyle name="Обычный 81 3" xfId="2252"/>
    <cellStyle name="Обычный 81 4" xfId="2253"/>
    <cellStyle name="Обычный 81 5" xfId="2254"/>
    <cellStyle name="Обычный 81 6" xfId="2255"/>
    <cellStyle name="Обычный 81 7" xfId="2256"/>
    <cellStyle name="Обычный 82 10" xfId="2257"/>
    <cellStyle name="Обычный 82 11" xfId="2258"/>
    <cellStyle name="Обычный 82 12" xfId="2259"/>
    <cellStyle name="Обычный 82 2" xfId="2260"/>
    <cellStyle name="Обычный 82 3" xfId="2261"/>
    <cellStyle name="Обычный 82 4" xfId="2262"/>
    <cellStyle name="Обычный 82 5" xfId="2263"/>
    <cellStyle name="Обычный 82 6" xfId="2264"/>
    <cellStyle name="Обычный 82 7" xfId="2265"/>
    <cellStyle name="Обычный 82 8" xfId="2266"/>
    <cellStyle name="Обычный 82 9" xfId="2267"/>
    <cellStyle name="Обычный 83" xfId="2268"/>
    <cellStyle name="Обычный 83 2" xfId="2269"/>
    <cellStyle name="Обычный 83 3" xfId="2270"/>
    <cellStyle name="Обычный 83 4" xfId="2271"/>
    <cellStyle name="Обычный 83 5" xfId="2272"/>
    <cellStyle name="Обычный 84" xfId="2273"/>
    <cellStyle name="Обычный 84 2" xfId="2274"/>
    <cellStyle name="Обычный 84 3" xfId="2275"/>
    <cellStyle name="Обычный 84 4" xfId="2276"/>
    <cellStyle name="Обычный 85" xfId="2277"/>
    <cellStyle name="Обычный 85 2" xfId="2278"/>
    <cellStyle name="Обычный 85 3" xfId="2279"/>
    <cellStyle name="Обычный 86" xfId="2280"/>
    <cellStyle name="Обычный 86 2" xfId="2281"/>
    <cellStyle name="Обычный 87 2" xfId="2282"/>
    <cellStyle name="Обычный 87 3" xfId="2283"/>
    <cellStyle name="Обычный 87 4" xfId="2284"/>
    <cellStyle name="Обычный 87 5" xfId="2285"/>
    <cellStyle name="Обычный 88 2" xfId="2286"/>
    <cellStyle name="Обычный 88 3" xfId="2287"/>
    <cellStyle name="Обычный 88 4" xfId="2288"/>
    <cellStyle name="Обычный 88 5" xfId="2289"/>
    <cellStyle name="Обычный 88 6" xfId="2290"/>
    <cellStyle name="Обычный 89 2" xfId="2291"/>
    <cellStyle name="Обычный 89 3" xfId="2292"/>
    <cellStyle name="Обычный 89 4" xfId="2293"/>
    <cellStyle name="Обычный 89 5" xfId="2294"/>
    <cellStyle name="Обычный 89 6" xfId="2295"/>
    <cellStyle name="Обычный 9" xfId="2296"/>
    <cellStyle name="Обычный 90 2" xfId="2297"/>
    <cellStyle name="Обычный 90 3" xfId="2298"/>
    <cellStyle name="Обычный 90 4" xfId="2299"/>
    <cellStyle name="Обычный 90 5" xfId="2300"/>
    <cellStyle name="Обычный 90 6" xfId="2301"/>
    <cellStyle name="Обычный 91 2" xfId="2302"/>
    <cellStyle name="Обычный 91 3" xfId="2303"/>
    <cellStyle name="Обычный 91 4" xfId="2304"/>
    <cellStyle name="Обычный 91 5" xfId="2305"/>
    <cellStyle name="Обычный 91 6" xfId="2306"/>
    <cellStyle name="Обычный 91 7" xfId="2307"/>
    <cellStyle name="Обычный 91 8" xfId="2308"/>
    <cellStyle name="Обычный 91 9" xfId="2309"/>
    <cellStyle name="Обычный 92 2" xfId="2310"/>
    <cellStyle name="Обычный 92 3" xfId="2311"/>
    <cellStyle name="Обычный 92 4" xfId="2312"/>
    <cellStyle name="Обычный 92 5" xfId="2313"/>
    <cellStyle name="Обычный 92 6" xfId="2314"/>
    <cellStyle name="Обычный 92 7" xfId="2315"/>
    <cellStyle name="Обычный 92 8" xfId="2316"/>
    <cellStyle name="Обычный 92 9" xfId="2317"/>
    <cellStyle name="Обычный 93 2" xfId="2318"/>
    <cellStyle name="Обычный 93 3" xfId="2319"/>
    <cellStyle name="Обычный 93 4" xfId="2320"/>
    <cellStyle name="Обычный 93 5" xfId="2321"/>
    <cellStyle name="Обычный 93 6" xfId="2322"/>
    <cellStyle name="Обычный 93 7" xfId="2323"/>
    <cellStyle name="Обычный 94 2" xfId="2324"/>
    <cellStyle name="Обычный 94 3" xfId="2325"/>
    <cellStyle name="Обычный 94 4" xfId="2326"/>
    <cellStyle name="Обычный 94 5" xfId="2327"/>
    <cellStyle name="Обычный 94 6" xfId="2328"/>
    <cellStyle name="Обычный 94 7" xfId="2329"/>
    <cellStyle name="Обычный 95 2" xfId="2330"/>
    <cellStyle name="Обычный 95 3" xfId="2331"/>
    <cellStyle name="Обычный 95 4" xfId="2332"/>
    <cellStyle name="Обычный 95 5" xfId="2333"/>
    <cellStyle name="Обычный 95 6" xfId="2334"/>
    <cellStyle name="Обычный 96 2" xfId="2335"/>
    <cellStyle name="Обычный 96 3" xfId="2336"/>
    <cellStyle name="Обычный 97 2" xfId="2337"/>
    <cellStyle name="Обычный 97 3" xfId="2338"/>
    <cellStyle name="Обычный 97 4" xfId="2339"/>
    <cellStyle name="Обычный 98 2" xfId="2340"/>
    <cellStyle name="Обычный 98 3" xfId="2341"/>
    <cellStyle name="Обычный 99 2" xfId="2342"/>
    <cellStyle name="Обычный 99 3" xfId="2343"/>
    <cellStyle name="Параметр" xfId="2344"/>
    <cellStyle name="ПеременныеСметы" xfId="2345"/>
    <cellStyle name="Плохой" xfId="2346" builtinId="27" customBuiltin="1"/>
    <cellStyle name="Плохой 10" xfId="2347"/>
    <cellStyle name="Плохой 11" xfId="2348"/>
    <cellStyle name="Плохой 12" xfId="2349"/>
    <cellStyle name="Плохой 13" xfId="2350"/>
    <cellStyle name="Плохой 14" xfId="2351"/>
    <cellStyle name="Плохой 15" xfId="2352"/>
    <cellStyle name="Плохой 16" xfId="2353"/>
    <cellStyle name="Плохой 17" xfId="2354"/>
    <cellStyle name="Плохой 18" xfId="2355"/>
    <cellStyle name="Плохой 19" xfId="2356"/>
    <cellStyle name="Плохой 2" xfId="2357"/>
    <cellStyle name="Плохой 2 10" xfId="2358"/>
    <cellStyle name="Плохой 2 11" xfId="2359"/>
    <cellStyle name="Плохой 2 12" xfId="2360"/>
    <cellStyle name="Плохой 2 13" xfId="2361"/>
    <cellStyle name="Плохой 2 14" xfId="2362"/>
    <cellStyle name="Плохой 2 15" xfId="2363"/>
    <cellStyle name="Плохой 2 16" xfId="2364"/>
    <cellStyle name="Плохой 2 17" xfId="2365"/>
    <cellStyle name="Плохой 2 18" xfId="2366"/>
    <cellStyle name="Плохой 2 19" xfId="2367"/>
    <cellStyle name="Плохой 2 2" xfId="2368"/>
    <cellStyle name="Плохой 2 20" xfId="2369"/>
    <cellStyle name="Плохой 2 21" xfId="2370"/>
    <cellStyle name="Плохой 2 22" xfId="2371"/>
    <cellStyle name="Плохой 2 23" xfId="2372"/>
    <cellStyle name="Плохой 2 24" xfId="2373"/>
    <cellStyle name="Плохой 2 25" xfId="2374"/>
    <cellStyle name="Плохой 2 26" xfId="2375"/>
    <cellStyle name="Плохой 2 27" xfId="2376"/>
    <cellStyle name="Плохой 2 28" xfId="2377"/>
    <cellStyle name="Плохой 2 29" xfId="2378"/>
    <cellStyle name="Плохой 2 3" xfId="2379"/>
    <cellStyle name="Плохой 2 30" xfId="2380"/>
    <cellStyle name="Плохой 2 4" xfId="2381"/>
    <cellStyle name="Плохой 2 5" xfId="2382"/>
    <cellStyle name="Плохой 2 6" xfId="2383"/>
    <cellStyle name="Плохой 2 7" xfId="2384"/>
    <cellStyle name="Плохой 2 8" xfId="2385"/>
    <cellStyle name="Плохой 2 9" xfId="2386"/>
    <cellStyle name="Плохой 20" xfId="2387"/>
    <cellStyle name="Плохой 21" xfId="2388"/>
    <cellStyle name="Плохой 22" xfId="2389"/>
    <cellStyle name="Плохой 23" xfId="2390"/>
    <cellStyle name="Плохой 24" xfId="2391"/>
    <cellStyle name="Плохой 25" xfId="2392"/>
    <cellStyle name="Плохой 26" xfId="2393"/>
    <cellStyle name="Плохой 27" xfId="2394"/>
    <cellStyle name="Плохой 28" xfId="2395"/>
    <cellStyle name="Плохой 29" xfId="2396"/>
    <cellStyle name="Плохой 3" xfId="2397"/>
    <cellStyle name="Плохой 30" xfId="2398"/>
    <cellStyle name="Плохой 31" xfId="2399"/>
    <cellStyle name="Плохой 32" xfId="2400"/>
    <cellStyle name="Плохой 33" xfId="2401"/>
    <cellStyle name="Плохой 34" xfId="2402"/>
    <cellStyle name="Плохой 35" xfId="2403"/>
    <cellStyle name="Плохой 36" xfId="2404"/>
    <cellStyle name="Плохой 4" xfId="2405"/>
    <cellStyle name="Плохой 5" xfId="2406"/>
    <cellStyle name="Плохой 6" xfId="2407"/>
    <cellStyle name="Плохой 7" xfId="2408"/>
    <cellStyle name="Плохой 8" xfId="2409"/>
    <cellStyle name="Плохой 9" xfId="2410"/>
    <cellStyle name="Пояснение" xfId="2411" builtinId="53" customBuiltin="1"/>
    <cellStyle name="Пояснение 10" xfId="2412"/>
    <cellStyle name="Пояснение 11" xfId="2413"/>
    <cellStyle name="Пояснение 12" xfId="2414"/>
    <cellStyle name="Пояснение 13" xfId="2415"/>
    <cellStyle name="Пояснение 14" xfId="2416"/>
    <cellStyle name="Пояснение 15" xfId="2417"/>
    <cellStyle name="Пояснение 16" xfId="2418"/>
    <cellStyle name="Пояснение 17" xfId="2419"/>
    <cellStyle name="Пояснение 18" xfId="2420"/>
    <cellStyle name="Пояснение 19" xfId="2421"/>
    <cellStyle name="Пояснение 2" xfId="2422"/>
    <cellStyle name="Пояснение 2 10" xfId="2423"/>
    <cellStyle name="Пояснение 2 11" xfId="2424"/>
    <cellStyle name="Пояснение 2 12" xfId="2425"/>
    <cellStyle name="Пояснение 2 13" xfId="2426"/>
    <cellStyle name="Пояснение 2 14" xfId="2427"/>
    <cellStyle name="Пояснение 2 15" xfId="2428"/>
    <cellStyle name="Пояснение 2 16" xfId="2429"/>
    <cellStyle name="Пояснение 2 17" xfId="2430"/>
    <cellStyle name="Пояснение 2 18" xfId="2431"/>
    <cellStyle name="Пояснение 2 19" xfId="2432"/>
    <cellStyle name="Пояснение 2 2" xfId="2433"/>
    <cellStyle name="Пояснение 2 20" xfId="2434"/>
    <cellStyle name="Пояснение 2 21" xfId="2435"/>
    <cellStyle name="Пояснение 2 22" xfId="2436"/>
    <cellStyle name="Пояснение 2 23" xfId="2437"/>
    <cellStyle name="Пояснение 2 24" xfId="2438"/>
    <cellStyle name="Пояснение 2 25" xfId="2439"/>
    <cellStyle name="Пояснение 2 26" xfId="2440"/>
    <cellStyle name="Пояснение 2 27" xfId="2441"/>
    <cellStyle name="Пояснение 2 28" xfId="2442"/>
    <cellStyle name="Пояснение 2 29" xfId="2443"/>
    <cellStyle name="Пояснение 2 3" xfId="2444"/>
    <cellStyle name="Пояснение 2 30" xfId="2445"/>
    <cellStyle name="Пояснение 2 4" xfId="2446"/>
    <cellStyle name="Пояснение 2 5" xfId="2447"/>
    <cellStyle name="Пояснение 2 6" xfId="2448"/>
    <cellStyle name="Пояснение 2 7" xfId="2449"/>
    <cellStyle name="Пояснение 2 8" xfId="2450"/>
    <cellStyle name="Пояснение 2 9" xfId="2451"/>
    <cellStyle name="Пояснение 20" xfId="2452"/>
    <cellStyle name="Пояснение 21" xfId="2453"/>
    <cellStyle name="Пояснение 22" xfId="2454"/>
    <cellStyle name="Пояснение 23" xfId="2455"/>
    <cellStyle name="Пояснение 24" xfId="2456"/>
    <cellStyle name="Пояснение 25" xfId="2457"/>
    <cellStyle name="Пояснение 26" xfId="2458"/>
    <cellStyle name="Пояснение 27" xfId="2459"/>
    <cellStyle name="Пояснение 28" xfId="2460"/>
    <cellStyle name="Пояснение 29" xfId="2461"/>
    <cellStyle name="Пояснение 3" xfId="2462"/>
    <cellStyle name="Пояснение 30" xfId="2463"/>
    <cellStyle name="Пояснение 31" xfId="2464"/>
    <cellStyle name="Пояснение 32" xfId="2465"/>
    <cellStyle name="Пояснение 33" xfId="2466"/>
    <cellStyle name="Пояснение 34" xfId="2467"/>
    <cellStyle name="Пояснение 35" xfId="2468"/>
    <cellStyle name="Пояснение 36" xfId="2469"/>
    <cellStyle name="Пояснение 4" xfId="2470"/>
    <cellStyle name="Пояснение 5" xfId="2471"/>
    <cellStyle name="Пояснение 6" xfId="2472"/>
    <cellStyle name="Пояснение 7" xfId="2473"/>
    <cellStyle name="Пояснение 8" xfId="2474"/>
    <cellStyle name="Пояснение 9" xfId="2475"/>
    <cellStyle name="Примечание" xfId="2476" builtinId="10" customBuiltin="1"/>
    <cellStyle name="Примечание 10" xfId="2477"/>
    <cellStyle name="Примечание 11" xfId="2478"/>
    <cellStyle name="Примечание 12" xfId="2479"/>
    <cellStyle name="Примечание 13" xfId="2480"/>
    <cellStyle name="Примечание 14" xfId="2481"/>
    <cellStyle name="Примечание 15" xfId="2482"/>
    <cellStyle name="Примечание 16" xfId="2483"/>
    <cellStyle name="Примечание 17" xfId="2484"/>
    <cellStyle name="Примечание 18" xfId="2485"/>
    <cellStyle name="Примечание 19" xfId="2486"/>
    <cellStyle name="Примечание 2" xfId="2487"/>
    <cellStyle name="Примечание 2 10" xfId="2488"/>
    <cellStyle name="Примечание 2 11" xfId="2489"/>
    <cellStyle name="Примечание 2 12" xfId="2490"/>
    <cellStyle name="Примечание 2 13" xfId="2491"/>
    <cellStyle name="Примечание 2 14" xfId="2492"/>
    <cellStyle name="Примечание 2 15" xfId="2493"/>
    <cellStyle name="Примечание 2 16" xfId="2494"/>
    <cellStyle name="Примечание 2 17" xfId="2495"/>
    <cellStyle name="Примечание 2 18" xfId="2496"/>
    <cellStyle name="Примечание 2 19" xfId="2497"/>
    <cellStyle name="Примечание 2 2" xfId="2498"/>
    <cellStyle name="Примечание 2 20" xfId="2499"/>
    <cellStyle name="Примечание 2 21" xfId="2500"/>
    <cellStyle name="Примечание 2 22" xfId="2501"/>
    <cellStyle name="Примечание 2 23" xfId="2502"/>
    <cellStyle name="Примечание 2 24" xfId="2503"/>
    <cellStyle name="Примечание 2 25" xfId="2504"/>
    <cellStyle name="Примечание 2 26" xfId="2505"/>
    <cellStyle name="Примечание 2 27" xfId="2506"/>
    <cellStyle name="Примечание 2 28" xfId="2507"/>
    <cellStyle name="Примечание 2 29" xfId="2508"/>
    <cellStyle name="Примечание 2 3" xfId="2509"/>
    <cellStyle name="Примечание 2 30" xfId="2510"/>
    <cellStyle name="Примечание 2 4" xfId="2511"/>
    <cellStyle name="Примечание 2 5" xfId="2512"/>
    <cellStyle name="Примечание 2 6" xfId="2513"/>
    <cellStyle name="Примечание 2 7" xfId="2514"/>
    <cellStyle name="Примечание 2 8" xfId="2515"/>
    <cellStyle name="Примечание 2 9" xfId="2516"/>
    <cellStyle name="Примечание 20" xfId="2517"/>
    <cellStyle name="Примечание 21" xfId="2518"/>
    <cellStyle name="Примечание 22" xfId="2519"/>
    <cellStyle name="Примечание 23" xfId="2520"/>
    <cellStyle name="Примечание 24" xfId="2521"/>
    <cellStyle name="Примечание 25" xfId="2522"/>
    <cellStyle name="Примечание 26" xfId="2523"/>
    <cellStyle name="Примечание 27" xfId="2524"/>
    <cellStyle name="Примечание 28" xfId="2525"/>
    <cellStyle name="Примечание 29" xfId="2526"/>
    <cellStyle name="Примечание 3" xfId="2527"/>
    <cellStyle name="Примечание 30" xfId="2528"/>
    <cellStyle name="Примечание 31" xfId="2529"/>
    <cellStyle name="Примечание 32" xfId="2530"/>
    <cellStyle name="Примечание 33" xfId="2531"/>
    <cellStyle name="Примечание 34" xfId="2532"/>
    <cellStyle name="Примечание 35" xfId="2533"/>
    <cellStyle name="Примечание 36" xfId="2534"/>
    <cellStyle name="Примечание 4" xfId="2535"/>
    <cellStyle name="Примечание 5" xfId="2536"/>
    <cellStyle name="Примечание 6" xfId="2537"/>
    <cellStyle name="Примечание 7" xfId="2538"/>
    <cellStyle name="Примечание 8" xfId="2539"/>
    <cellStyle name="Примечание 9" xfId="2540"/>
    <cellStyle name="Процентный 2" xfId="2541"/>
    <cellStyle name="РесСмета" xfId="2542"/>
    <cellStyle name="СводВедРес" xfId="2543"/>
    <cellStyle name="СводВедРес 10" xfId="2544"/>
    <cellStyle name="СводВедРес 11" xfId="2545"/>
    <cellStyle name="СводВедРес 12" xfId="2546"/>
    <cellStyle name="СводВедРес 13" xfId="2547"/>
    <cellStyle name="СводВедРес 14" xfId="2548"/>
    <cellStyle name="СводВедРес 15" xfId="2549"/>
    <cellStyle name="СводВедРес 16" xfId="2550"/>
    <cellStyle name="СводВедРес 17" xfId="2551"/>
    <cellStyle name="СводВедРес 18" xfId="2552"/>
    <cellStyle name="СводВедРес 19" xfId="2553"/>
    <cellStyle name="СводВедРес 2" xfId="2554"/>
    <cellStyle name="СводВедРес 20" xfId="2555"/>
    <cellStyle name="СводВедРес 21" xfId="2556"/>
    <cellStyle name="СводВедРес 22" xfId="2557"/>
    <cellStyle name="СводВедРес 23" xfId="2558"/>
    <cellStyle name="СводВедРес 24" xfId="2559"/>
    <cellStyle name="СводВедРес 25" xfId="2560"/>
    <cellStyle name="СводВедРес 26" xfId="2561"/>
    <cellStyle name="СводВедРес 27" xfId="2562"/>
    <cellStyle name="СводВедРес 28" xfId="2563"/>
    <cellStyle name="СводВедРес 29" xfId="2564"/>
    <cellStyle name="СводВедРес 3" xfId="2565"/>
    <cellStyle name="СводВедРес 30" xfId="2566"/>
    <cellStyle name="СводВедРес 31" xfId="2567"/>
    <cellStyle name="СводВедРес 32" xfId="2568"/>
    <cellStyle name="СводВедРес 33" xfId="2569"/>
    <cellStyle name="СводВедРес 34" xfId="2570"/>
    <cellStyle name="СводВедРес 35" xfId="2571"/>
    <cellStyle name="СводВедРес 36" xfId="2572"/>
    <cellStyle name="СводВедРес 37" xfId="2573"/>
    <cellStyle name="СводВедРес 38" xfId="2574"/>
    <cellStyle name="СводВедРес 39" xfId="2575"/>
    <cellStyle name="СводВедРес 4" xfId="2576"/>
    <cellStyle name="СводВедРес 40" xfId="2577"/>
    <cellStyle name="СводВедРес 41" xfId="2578"/>
    <cellStyle name="СводВедРес 42" xfId="2579"/>
    <cellStyle name="СводВедРес 43" xfId="2580"/>
    <cellStyle name="СводВедРес 44" xfId="2581"/>
    <cellStyle name="СводВедРес 45" xfId="2582"/>
    <cellStyle name="СводВедРес 46" xfId="2583"/>
    <cellStyle name="СводВедРес 47" xfId="2584"/>
    <cellStyle name="СводВедРес 48" xfId="2585"/>
    <cellStyle name="СводВедРес 49" xfId="2586"/>
    <cellStyle name="СводВедРес 5" xfId="2587"/>
    <cellStyle name="СводВедРес 50" xfId="2588"/>
    <cellStyle name="СводВедРес 51" xfId="2589"/>
    <cellStyle name="СводВедРес 52" xfId="2590"/>
    <cellStyle name="СводВедРес 53" xfId="2591"/>
    <cellStyle name="СводВедРес 54" xfId="2592"/>
    <cellStyle name="СводВедРес 55" xfId="2593"/>
    <cellStyle name="СводВедРес 56" xfId="2594"/>
    <cellStyle name="СводВедРес 57" xfId="2595"/>
    <cellStyle name="СводВедРес 58" xfId="2596"/>
    <cellStyle name="СводВедРес 59" xfId="2597"/>
    <cellStyle name="СводВедРес 6" xfId="2598"/>
    <cellStyle name="СводВедРес 60" xfId="2599"/>
    <cellStyle name="СводВедРес 61" xfId="2600"/>
    <cellStyle name="СводВедРес 62" xfId="2601"/>
    <cellStyle name="СводВедРес 63" xfId="2602"/>
    <cellStyle name="СводВедРес 64" xfId="2603"/>
    <cellStyle name="СводВедРес 65" xfId="2604"/>
    <cellStyle name="СводВедРес 66" xfId="2605"/>
    <cellStyle name="СводВедРес 67" xfId="2606"/>
    <cellStyle name="СводВедРес 68" xfId="2607"/>
    <cellStyle name="СводВедРес 69" xfId="2608"/>
    <cellStyle name="СводВедРес 7" xfId="2609"/>
    <cellStyle name="СводВедРес 70" xfId="2610"/>
    <cellStyle name="СводВедРес 71" xfId="2611"/>
    <cellStyle name="СводВедРес 72" xfId="2612"/>
    <cellStyle name="СводВедРес 73" xfId="2613"/>
    <cellStyle name="СводВедРес 74" xfId="2614"/>
    <cellStyle name="СводВедРес 75" xfId="2615"/>
    <cellStyle name="СводВедРес 76" xfId="2616"/>
    <cellStyle name="СводВедРес 8" xfId="2617"/>
    <cellStyle name="СводВедРес 9" xfId="2618"/>
    <cellStyle name="СводкаСтоимРаб" xfId="2619"/>
    <cellStyle name="СводРасч" xfId="2620"/>
    <cellStyle name="СводРасч 10" xfId="2621"/>
    <cellStyle name="СводРасч 11" xfId="2622"/>
    <cellStyle name="СводРасч 12" xfId="2623"/>
    <cellStyle name="СводРасч 13" xfId="2624"/>
    <cellStyle name="СводРасч 14" xfId="2625"/>
    <cellStyle name="СводРасч 15" xfId="2626"/>
    <cellStyle name="СводРасч 16" xfId="2627"/>
    <cellStyle name="СводРасч 17" xfId="2628"/>
    <cellStyle name="СводРасч 18" xfId="2629"/>
    <cellStyle name="СводРасч 19" xfId="2630"/>
    <cellStyle name="СводРасч 2" xfId="2631"/>
    <cellStyle name="СводРасч 20" xfId="2632"/>
    <cellStyle name="СводРасч 21" xfId="2633"/>
    <cellStyle name="СводРасч 22" xfId="2634"/>
    <cellStyle name="СводРасч 23" xfId="2635"/>
    <cellStyle name="СводРасч 24" xfId="2636"/>
    <cellStyle name="СводРасч 25" xfId="2637"/>
    <cellStyle name="СводРасч 26" xfId="2638"/>
    <cellStyle name="СводРасч 27" xfId="2639"/>
    <cellStyle name="СводРасч 28" xfId="2640"/>
    <cellStyle name="СводРасч 29" xfId="2641"/>
    <cellStyle name="СводРасч 3" xfId="2642"/>
    <cellStyle name="СводРасч 30" xfId="2643"/>
    <cellStyle name="СводРасч 31" xfId="2644"/>
    <cellStyle name="СводРасч 32" xfId="2645"/>
    <cellStyle name="СводРасч 33" xfId="2646"/>
    <cellStyle name="СводРасч 34" xfId="2647"/>
    <cellStyle name="СводРасч 35" xfId="2648"/>
    <cellStyle name="СводРасч 36" xfId="2649"/>
    <cellStyle name="СводРасч 37" xfId="2650"/>
    <cellStyle name="СводРасч 38" xfId="2651"/>
    <cellStyle name="СводРасч 39" xfId="2652"/>
    <cellStyle name="СводРасч 4" xfId="2653"/>
    <cellStyle name="СводРасч 40" xfId="2654"/>
    <cellStyle name="СводРасч 41" xfId="2655"/>
    <cellStyle name="СводРасч 42" xfId="2656"/>
    <cellStyle name="СводРасч 43" xfId="2657"/>
    <cellStyle name="СводРасч 44" xfId="2658"/>
    <cellStyle name="СводРасч 45" xfId="2659"/>
    <cellStyle name="СводРасч 46" xfId="2660"/>
    <cellStyle name="СводРасч 47" xfId="2661"/>
    <cellStyle name="СводРасч 48" xfId="2662"/>
    <cellStyle name="СводРасч 49" xfId="2663"/>
    <cellStyle name="СводРасч 5" xfId="2664"/>
    <cellStyle name="СводРасч 50" xfId="2665"/>
    <cellStyle name="СводРасч 51" xfId="2666"/>
    <cellStyle name="СводРасч 52" xfId="2667"/>
    <cellStyle name="СводРасч 53" xfId="2668"/>
    <cellStyle name="СводРасч 54" xfId="2669"/>
    <cellStyle name="СводРасч 55" xfId="2670"/>
    <cellStyle name="СводРасч 56" xfId="2671"/>
    <cellStyle name="СводРасч 57" xfId="2672"/>
    <cellStyle name="СводРасч 58" xfId="2673"/>
    <cellStyle name="СводРасч 59" xfId="2674"/>
    <cellStyle name="СводРасч 6" xfId="2675"/>
    <cellStyle name="СводРасч 60" xfId="2676"/>
    <cellStyle name="СводРасч 61" xfId="2677"/>
    <cellStyle name="СводРасч 62" xfId="2678"/>
    <cellStyle name="СводРасч 63" xfId="2679"/>
    <cellStyle name="СводРасч 64" xfId="2680"/>
    <cellStyle name="СводРасч 65" xfId="2681"/>
    <cellStyle name="СводРасч 66" xfId="2682"/>
    <cellStyle name="СводРасч 67" xfId="2683"/>
    <cellStyle name="СводРасч 68" xfId="2684"/>
    <cellStyle name="СводРасч 69" xfId="2685"/>
    <cellStyle name="СводРасч 7" xfId="2686"/>
    <cellStyle name="СводРасч 70" xfId="2687"/>
    <cellStyle name="СводРасч 71" xfId="2688"/>
    <cellStyle name="СводРасч 72" xfId="2689"/>
    <cellStyle name="СводРасч 73" xfId="2690"/>
    <cellStyle name="СводРасч 74" xfId="2691"/>
    <cellStyle name="СводРасч 75" xfId="2692"/>
    <cellStyle name="СводРасч 76" xfId="2693"/>
    <cellStyle name="СводРасч 8" xfId="2694"/>
    <cellStyle name="СводРасч 9" xfId="2695"/>
    <cellStyle name="Связанная ячейка" xfId="2696" builtinId="24" customBuiltin="1"/>
    <cellStyle name="Связанная ячейка 10" xfId="2697"/>
    <cellStyle name="Связанная ячейка 11" xfId="2698"/>
    <cellStyle name="Связанная ячейка 12" xfId="2699"/>
    <cellStyle name="Связанная ячейка 13" xfId="2700"/>
    <cellStyle name="Связанная ячейка 14" xfId="2701"/>
    <cellStyle name="Связанная ячейка 15" xfId="2702"/>
    <cellStyle name="Связанная ячейка 16" xfId="2703"/>
    <cellStyle name="Связанная ячейка 17" xfId="2704"/>
    <cellStyle name="Связанная ячейка 18" xfId="2705"/>
    <cellStyle name="Связанная ячейка 19" xfId="2706"/>
    <cellStyle name="Связанная ячейка 2" xfId="2707"/>
    <cellStyle name="Связанная ячейка 2 10" xfId="2708"/>
    <cellStyle name="Связанная ячейка 2 11" xfId="2709"/>
    <cellStyle name="Связанная ячейка 2 12" xfId="2710"/>
    <cellStyle name="Связанная ячейка 2 13" xfId="2711"/>
    <cellStyle name="Связанная ячейка 2 14" xfId="2712"/>
    <cellStyle name="Связанная ячейка 2 15" xfId="2713"/>
    <cellStyle name="Связанная ячейка 2 16" xfId="2714"/>
    <cellStyle name="Связанная ячейка 2 17" xfId="2715"/>
    <cellStyle name="Связанная ячейка 2 18" xfId="2716"/>
    <cellStyle name="Связанная ячейка 2 19" xfId="2717"/>
    <cellStyle name="Связанная ячейка 2 2" xfId="2718"/>
    <cellStyle name="Связанная ячейка 2 20" xfId="2719"/>
    <cellStyle name="Связанная ячейка 2 21" xfId="2720"/>
    <cellStyle name="Связанная ячейка 2 22" xfId="2721"/>
    <cellStyle name="Связанная ячейка 2 23" xfId="2722"/>
    <cellStyle name="Связанная ячейка 2 24" xfId="2723"/>
    <cellStyle name="Связанная ячейка 2 25" xfId="2724"/>
    <cellStyle name="Связанная ячейка 2 26" xfId="2725"/>
    <cellStyle name="Связанная ячейка 2 27" xfId="2726"/>
    <cellStyle name="Связанная ячейка 2 28" xfId="2727"/>
    <cellStyle name="Связанная ячейка 2 29" xfId="2728"/>
    <cellStyle name="Связанная ячейка 2 3" xfId="2729"/>
    <cellStyle name="Связанная ячейка 2 30" xfId="2730"/>
    <cellStyle name="Связанная ячейка 2 4" xfId="2731"/>
    <cellStyle name="Связанная ячейка 2 5" xfId="2732"/>
    <cellStyle name="Связанная ячейка 2 6" xfId="2733"/>
    <cellStyle name="Связанная ячейка 2 7" xfId="2734"/>
    <cellStyle name="Связанная ячейка 2 8" xfId="2735"/>
    <cellStyle name="Связанная ячейка 2 9" xfId="2736"/>
    <cellStyle name="Связанная ячейка 20" xfId="2737"/>
    <cellStyle name="Связанная ячейка 21" xfId="2738"/>
    <cellStyle name="Связанная ячейка 22" xfId="2739"/>
    <cellStyle name="Связанная ячейка 23" xfId="2740"/>
    <cellStyle name="Связанная ячейка 24" xfId="2741"/>
    <cellStyle name="Связанная ячейка 25" xfId="2742"/>
    <cellStyle name="Связанная ячейка 26" xfId="2743"/>
    <cellStyle name="Связанная ячейка 27" xfId="2744"/>
    <cellStyle name="Связанная ячейка 28" xfId="2745"/>
    <cellStyle name="Связанная ячейка 29" xfId="2746"/>
    <cellStyle name="Связанная ячейка 3" xfId="2747"/>
    <cellStyle name="Связанная ячейка 30" xfId="2748"/>
    <cellStyle name="Связанная ячейка 31" xfId="2749"/>
    <cellStyle name="Связанная ячейка 32" xfId="2750"/>
    <cellStyle name="Связанная ячейка 33" xfId="2751"/>
    <cellStyle name="Связанная ячейка 34" xfId="2752"/>
    <cellStyle name="Связанная ячейка 35" xfId="2753"/>
    <cellStyle name="Связанная ячейка 36" xfId="2754"/>
    <cellStyle name="Связанная ячейка 4" xfId="2755"/>
    <cellStyle name="Связанная ячейка 5" xfId="2756"/>
    <cellStyle name="Связанная ячейка 6" xfId="2757"/>
    <cellStyle name="Связанная ячейка 7" xfId="2758"/>
    <cellStyle name="Связанная ячейка 8" xfId="2759"/>
    <cellStyle name="Связанная ячейка 9" xfId="2760"/>
    <cellStyle name="Текст предупреждения" xfId="2761" builtinId="11" customBuiltin="1"/>
    <cellStyle name="Текст предупреждения 10" xfId="2762"/>
    <cellStyle name="Текст предупреждения 11" xfId="2763"/>
    <cellStyle name="Текст предупреждения 12" xfId="2764"/>
    <cellStyle name="Текст предупреждения 13" xfId="2765"/>
    <cellStyle name="Текст предупреждения 14" xfId="2766"/>
    <cellStyle name="Текст предупреждения 15" xfId="2767"/>
    <cellStyle name="Текст предупреждения 16" xfId="2768"/>
    <cellStyle name="Текст предупреждения 17" xfId="2769"/>
    <cellStyle name="Текст предупреждения 18" xfId="2770"/>
    <cellStyle name="Текст предупреждения 19" xfId="2771"/>
    <cellStyle name="Текст предупреждения 2" xfId="2772"/>
    <cellStyle name="Текст предупреждения 2 10" xfId="2773"/>
    <cellStyle name="Текст предупреждения 2 11" xfId="2774"/>
    <cellStyle name="Текст предупреждения 2 12" xfId="2775"/>
    <cellStyle name="Текст предупреждения 2 13" xfId="2776"/>
    <cellStyle name="Текст предупреждения 2 14" xfId="2777"/>
    <cellStyle name="Текст предупреждения 2 15" xfId="2778"/>
    <cellStyle name="Текст предупреждения 2 16" xfId="2779"/>
    <cellStyle name="Текст предупреждения 2 17" xfId="2780"/>
    <cellStyle name="Текст предупреждения 2 18" xfId="2781"/>
    <cellStyle name="Текст предупреждения 2 19" xfId="2782"/>
    <cellStyle name="Текст предупреждения 2 2" xfId="2783"/>
    <cellStyle name="Текст предупреждения 2 20" xfId="2784"/>
    <cellStyle name="Текст предупреждения 2 21" xfId="2785"/>
    <cellStyle name="Текст предупреждения 2 22" xfId="2786"/>
    <cellStyle name="Текст предупреждения 2 23" xfId="2787"/>
    <cellStyle name="Текст предупреждения 2 24" xfId="2788"/>
    <cellStyle name="Текст предупреждения 2 25" xfId="2789"/>
    <cellStyle name="Текст предупреждения 2 26" xfId="2790"/>
    <cellStyle name="Текст предупреждения 2 27" xfId="2791"/>
    <cellStyle name="Текст предупреждения 2 28" xfId="2792"/>
    <cellStyle name="Текст предупреждения 2 29" xfId="2793"/>
    <cellStyle name="Текст предупреждения 2 3" xfId="2794"/>
    <cellStyle name="Текст предупреждения 2 30" xfId="2795"/>
    <cellStyle name="Текст предупреждения 2 4" xfId="2796"/>
    <cellStyle name="Текст предупреждения 2 5" xfId="2797"/>
    <cellStyle name="Текст предупреждения 2 6" xfId="2798"/>
    <cellStyle name="Текст предупреждения 2 7" xfId="2799"/>
    <cellStyle name="Текст предупреждения 2 8" xfId="2800"/>
    <cellStyle name="Текст предупреждения 2 9" xfId="2801"/>
    <cellStyle name="Текст предупреждения 20" xfId="2802"/>
    <cellStyle name="Текст предупреждения 21" xfId="2803"/>
    <cellStyle name="Текст предупреждения 22" xfId="2804"/>
    <cellStyle name="Текст предупреждения 23" xfId="2805"/>
    <cellStyle name="Текст предупреждения 24" xfId="2806"/>
    <cellStyle name="Текст предупреждения 25" xfId="2807"/>
    <cellStyle name="Текст предупреждения 26" xfId="2808"/>
    <cellStyle name="Текст предупреждения 27" xfId="2809"/>
    <cellStyle name="Текст предупреждения 28" xfId="2810"/>
    <cellStyle name="Текст предупреждения 29" xfId="2811"/>
    <cellStyle name="Текст предупреждения 3" xfId="2812"/>
    <cellStyle name="Текст предупреждения 30" xfId="2813"/>
    <cellStyle name="Текст предупреждения 31" xfId="2814"/>
    <cellStyle name="Текст предупреждения 32" xfId="2815"/>
    <cellStyle name="Текст предупреждения 33" xfId="2816"/>
    <cellStyle name="Текст предупреждения 34" xfId="2817"/>
    <cellStyle name="Текст предупреждения 35" xfId="2818"/>
    <cellStyle name="Текст предупреждения 36" xfId="2819"/>
    <cellStyle name="Текст предупреждения 4" xfId="2820"/>
    <cellStyle name="Текст предупреждения 5" xfId="2821"/>
    <cellStyle name="Текст предупреждения 6" xfId="2822"/>
    <cellStyle name="Текст предупреждения 7" xfId="2823"/>
    <cellStyle name="Текст предупреждения 8" xfId="2824"/>
    <cellStyle name="Текст предупреждения 9" xfId="2825"/>
    <cellStyle name="Титул" xfId="2826"/>
    <cellStyle name="Финансовый 2" xfId="2827"/>
    <cellStyle name="Хвост" xfId="2828"/>
    <cellStyle name="Хороший" xfId="2829" builtinId="26" customBuiltin="1"/>
    <cellStyle name="Хороший 10" xfId="2830"/>
    <cellStyle name="Хороший 11" xfId="2831"/>
    <cellStyle name="Хороший 12" xfId="2832"/>
    <cellStyle name="Хороший 13" xfId="2833"/>
    <cellStyle name="Хороший 14" xfId="2834"/>
    <cellStyle name="Хороший 15" xfId="2835"/>
    <cellStyle name="Хороший 16" xfId="2836"/>
    <cellStyle name="Хороший 17" xfId="2837"/>
    <cellStyle name="Хороший 18" xfId="2838"/>
    <cellStyle name="Хороший 19" xfId="2839"/>
    <cellStyle name="Хороший 2" xfId="2840"/>
    <cellStyle name="Хороший 2 10" xfId="2841"/>
    <cellStyle name="Хороший 2 11" xfId="2842"/>
    <cellStyle name="Хороший 2 12" xfId="2843"/>
    <cellStyle name="Хороший 2 13" xfId="2844"/>
    <cellStyle name="Хороший 2 14" xfId="2845"/>
    <cellStyle name="Хороший 2 15" xfId="2846"/>
    <cellStyle name="Хороший 2 16" xfId="2847"/>
    <cellStyle name="Хороший 2 17" xfId="2848"/>
    <cellStyle name="Хороший 2 18" xfId="2849"/>
    <cellStyle name="Хороший 2 19" xfId="2850"/>
    <cellStyle name="Хороший 2 2" xfId="2851"/>
    <cellStyle name="Хороший 2 20" xfId="2852"/>
    <cellStyle name="Хороший 2 21" xfId="2853"/>
    <cellStyle name="Хороший 2 22" xfId="2854"/>
    <cellStyle name="Хороший 2 23" xfId="2855"/>
    <cellStyle name="Хороший 2 24" xfId="2856"/>
    <cellStyle name="Хороший 2 25" xfId="2857"/>
    <cellStyle name="Хороший 2 26" xfId="2858"/>
    <cellStyle name="Хороший 2 27" xfId="2859"/>
    <cellStyle name="Хороший 2 28" xfId="2860"/>
    <cellStyle name="Хороший 2 29" xfId="2861"/>
    <cellStyle name="Хороший 2 3" xfId="2862"/>
    <cellStyle name="Хороший 2 30" xfId="2863"/>
    <cellStyle name="Хороший 2 4" xfId="2864"/>
    <cellStyle name="Хороший 2 5" xfId="2865"/>
    <cellStyle name="Хороший 2 6" xfId="2866"/>
    <cellStyle name="Хороший 2 7" xfId="2867"/>
    <cellStyle name="Хороший 2 8" xfId="2868"/>
    <cellStyle name="Хороший 2 9" xfId="2869"/>
    <cellStyle name="Хороший 20" xfId="2870"/>
    <cellStyle name="Хороший 21" xfId="2871"/>
    <cellStyle name="Хороший 22" xfId="2872"/>
    <cellStyle name="Хороший 23" xfId="2873"/>
    <cellStyle name="Хороший 24" xfId="2874"/>
    <cellStyle name="Хороший 25" xfId="2875"/>
    <cellStyle name="Хороший 26" xfId="2876"/>
    <cellStyle name="Хороший 27" xfId="2877"/>
    <cellStyle name="Хороший 28" xfId="2878"/>
    <cellStyle name="Хороший 29" xfId="2879"/>
    <cellStyle name="Хороший 3" xfId="2880"/>
    <cellStyle name="Хороший 30" xfId="2881"/>
    <cellStyle name="Хороший 31" xfId="2882"/>
    <cellStyle name="Хороший 32" xfId="2883"/>
    <cellStyle name="Хороший 33" xfId="2884"/>
    <cellStyle name="Хороший 34" xfId="2885"/>
    <cellStyle name="Хороший 35" xfId="2886"/>
    <cellStyle name="Хороший 36" xfId="2887"/>
    <cellStyle name="Хороший 4" xfId="2888"/>
    <cellStyle name="Хороший 5" xfId="2889"/>
    <cellStyle name="Хороший 6" xfId="2890"/>
    <cellStyle name="Хороший 7" xfId="2891"/>
    <cellStyle name="Хороший 8" xfId="2892"/>
    <cellStyle name="Хороший 9" xfId="2893"/>
    <cellStyle name="Ценник" xfId="2894"/>
    <cellStyle name="Ценник 10" xfId="2895"/>
    <cellStyle name="Ценник 11" xfId="2896"/>
    <cellStyle name="Ценник 12" xfId="2897"/>
    <cellStyle name="Ценник 13" xfId="2898"/>
    <cellStyle name="Ценник 14" xfId="2899"/>
    <cellStyle name="Ценник 15" xfId="2900"/>
    <cellStyle name="Ценник 16" xfId="2901"/>
    <cellStyle name="Ценник 17" xfId="2902"/>
    <cellStyle name="Ценник 18" xfId="2903"/>
    <cellStyle name="Ценник 19" xfId="2904"/>
    <cellStyle name="Ценник 2" xfId="2905"/>
    <cellStyle name="Ценник 20" xfId="2906"/>
    <cellStyle name="Ценник 21" xfId="2907"/>
    <cellStyle name="Ценник 22" xfId="2908"/>
    <cellStyle name="Ценник 23" xfId="2909"/>
    <cellStyle name="Ценник 24" xfId="2910"/>
    <cellStyle name="Ценник 25" xfId="2911"/>
    <cellStyle name="Ценник 26" xfId="2912"/>
    <cellStyle name="Ценник 27" xfId="2913"/>
    <cellStyle name="Ценник 28" xfId="2914"/>
    <cellStyle name="Ценник 29" xfId="2915"/>
    <cellStyle name="Ценник 3" xfId="2916"/>
    <cellStyle name="Ценник 30" xfId="2917"/>
    <cellStyle name="Ценник 31" xfId="2918"/>
    <cellStyle name="Ценник 32" xfId="2919"/>
    <cellStyle name="Ценник 33" xfId="2920"/>
    <cellStyle name="Ценник 34" xfId="2921"/>
    <cellStyle name="Ценник 35" xfId="2922"/>
    <cellStyle name="Ценник 36" xfId="2923"/>
    <cellStyle name="Ценник 37" xfId="2924"/>
    <cellStyle name="Ценник 38" xfId="2925"/>
    <cellStyle name="Ценник 39" xfId="2926"/>
    <cellStyle name="Ценник 4" xfId="2927"/>
    <cellStyle name="Ценник 40" xfId="2928"/>
    <cellStyle name="Ценник 41" xfId="2929"/>
    <cellStyle name="Ценник 42" xfId="2930"/>
    <cellStyle name="Ценник 43" xfId="2931"/>
    <cellStyle name="Ценник 44" xfId="2932"/>
    <cellStyle name="Ценник 45" xfId="2933"/>
    <cellStyle name="Ценник 46" xfId="2934"/>
    <cellStyle name="Ценник 47" xfId="2935"/>
    <cellStyle name="Ценник 48" xfId="2936"/>
    <cellStyle name="Ценник 49" xfId="2937"/>
    <cellStyle name="Ценник 5" xfId="2938"/>
    <cellStyle name="Ценник 50" xfId="2939"/>
    <cellStyle name="Ценник 51" xfId="2940"/>
    <cellStyle name="Ценник 52" xfId="2941"/>
    <cellStyle name="Ценник 53" xfId="2942"/>
    <cellStyle name="Ценник 54" xfId="2943"/>
    <cellStyle name="Ценник 55" xfId="2944"/>
    <cellStyle name="Ценник 56" xfId="2945"/>
    <cellStyle name="Ценник 57" xfId="2946"/>
    <cellStyle name="Ценник 58" xfId="2947"/>
    <cellStyle name="Ценник 59" xfId="2948"/>
    <cellStyle name="Ценник 6" xfId="2949"/>
    <cellStyle name="Ценник 60" xfId="2950"/>
    <cellStyle name="Ценник 61" xfId="2951"/>
    <cellStyle name="Ценник 62" xfId="2952"/>
    <cellStyle name="Ценник 63" xfId="2953"/>
    <cellStyle name="Ценник 64" xfId="2954"/>
    <cellStyle name="Ценник 65" xfId="2955"/>
    <cellStyle name="Ценник 66" xfId="2956"/>
    <cellStyle name="Ценник 67" xfId="2957"/>
    <cellStyle name="Ценник 68" xfId="2958"/>
    <cellStyle name="Ценник 69" xfId="2959"/>
    <cellStyle name="Ценник 7" xfId="2960"/>
    <cellStyle name="Ценник 70" xfId="2961"/>
    <cellStyle name="Ценник 71" xfId="2962"/>
    <cellStyle name="Ценник 72" xfId="2963"/>
    <cellStyle name="Ценник 73" xfId="2964"/>
    <cellStyle name="Ценник 74" xfId="2965"/>
    <cellStyle name="Ценник 75" xfId="2966"/>
    <cellStyle name="Ценник 76" xfId="2967"/>
    <cellStyle name="Ценник 8" xfId="2968"/>
    <cellStyle name="Ценник 9" xfId="2969"/>
    <cellStyle name="Экспертиза" xfId="29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4:F26"/>
  <sheetViews>
    <sheetView tabSelected="1" topLeftCell="A4" workbookViewId="0">
      <selection activeCell="M16" sqref="M16"/>
    </sheetView>
  </sheetViews>
  <sheetFormatPr defaultRowHeight="12.75" x14ac:dyDescent="0.2"/>
  <cols>
    <col min="1" max="1" width="24.7109375" customWidth="1"/>
    <col min="2" max="2" width="39.7109375" customWidth="1"/>
    <col min="3" max="3" width="40.5703125" customWidth="1"/>
    <col min="4" max="4" width="15.28515625" hidden="1" customWidth="1"/>
    <col min="6" max="6" width="23.5703125" hidden="1" customWidth="1"/>
    <col min="7" max="7" width="16.7109375" customWidth="1"/>
  </cols>
  <sheetData>
    <row r="4" spans="1:6" ht="14.25" x14ac:dyDescent="0.2">
      <c r="A4" s="98"/>
      <c r="B4" s="98"/>
      <c r="C4" s="98"/>
    </row>
    <row r="5" spans="1:6" ht="15" x14ac:dyDescent="0.2">
      <c r="A5" s="3"/>
      <c r="B5" s="3"/>
      <c r="C5" s="3"/>
    </row>
    <row r="6" spans="1:6" ht="15.75" x14ac:dyDescent="0.2">
      <c r="A6" s="96" t="s">
        <v>28</v>
      </c>
      <c r="B6" s="96"/>
      <c r="C6" s="96"/>
    </row>
    <row r="7" spans="1:6" ht="15" x14ac:dyDescent="0.2">
      <c r="A7" s="3"/>
      <c r="B7" s="10" t="s">
        <v>88</v>
      </c>
      <c r="C7" s="10" t="s">
        <v>127</v>
      </c>
    </row>
    <row r="8" spans="1:6" ht="45.75" customHeight="1" x14ac:dyDescent="0.2">
      <c r="A8" s="95" t="s">
        <v>128</v>
      </c>
      <c r="B8" s="95"/>
      <c r="C8" s="95"/>
    </row>
    <row r="9" spans="1:6" ht="15" customHeight="1" x14ac:dyDescent="0.2">
      <c r="A9" s="97" t="s">
        <v>7</v>
      </c>
      <c r="B9" s="97"/>
      <c r="C9" s="97"/>
    </row>
    <row r="10" spans="1:6" ht="15" x14ac:dyDescent="0.2">
      <c r="A10" s="3"/>
      <c r="B10" s="3"/>
      <c r="C10" s="3"/>
    </row>
    <row r="11" spans="1:6" ht="15" x14ac:dyDescent="0.2">
      <c r="A11" s="3"/>
      <c r="B11" s="3"/>
      <c r="C11" s="3"/>
    </row>
    <row r="12" spans="1:6" ht="28.5" x14ac:dyDescent="0.2">
      <c r="A12" s="8" t="s">
        <v>0</v>
      </c>
      <c r="B12" s="8" t="s">
        <v>27</v>
      </c>
      <c r="C12" s="8" t="s">
        <v>26</v>
      </c>
    </row>
    <row r="13" spans="1:6" ht="14.25" x14ac:dyDescent="0.2">
      <c r="A13" s="8">
        <v>1</v>
      </c>
      <c r="B13" s="8">
        <v>2</v>
      </c>
      <c r="C13" s="8">
        <v>3</v>
      </c>
    </row>
    <row r="14" spans="1:6" x14ac:dyDescent="0.2">
      <c r="A14" s="5">
        <v>1</v>
      </c>
      <c r="B14" s="4" t="s">
        <v>25</v>
      </c>
      <c r="C14" s="7"/>
    </row>
    <row r="15" spans="1:6" x14ac:dyDescent="0.2">
      <c r="A15" s="5">
        <v>1.1000000000000001</v>
      </c>
      <c r="B15" s="6" t="s">
        <v>24</v>
      </c>
      <c r="C15" s="89">
        <f>'ССР 4 кв 2017'!D55+'ССР 4 кв 2017'!E55</f>
        <v>179.66</v>
      </c>
      <c r="D15" s="87">
        <f>C15*C20</f>
        <v>259.58550259152673</v>
      </c>
      <c r="F15" s="93">
        <f>C15*C20</f>
        <v>259.58550259152673</v>
      </c>
    </row>
    <row r="16" spans="1:6" x14ac:dyDescent="0.2">
      <c r="A16" s="5">
        <v>1.2</v>
      </c>
      <c r="B16" s="4" t="s">
        <v>23</v>
      </c>
      <c r="C16" s="90">
        <f>'ССР 4 кв 2017'!F55</f>
        <v>6563.62</v>
      </c>
      <c r="D16" s="87">
        <f>C16*C20</f>
        <v>9483.5834160068844</v>
      </c>
      <c r="F16" s="93">
        <f>C16*C20</f>
        <v>9483.5834160068844</v>
      </c>
    </row>
    <row r="17" spans="1:6" x14ac:dyDescent="0.2">
      <c r="A17" s="5">
        <v>1.3</v>
      </c>
      <c r="B17" s="4" t="s">
        <v>22</v>
      </c>
      <c r="C17" s="89">
        <f>'ССР 4 кв 2017'!H45*1.03</f>
        <v>82.4</v>
      </c>
      <c r="D17" s="87">
        <f>C17*C20</f>
        <v>119.05736064534011</v>
      </c>
      <c r="F17" s="93">
        <f>C17*C20</f>
        <v>119.05736064534011</v>
      </c>
    </row>
    <row r="18" spans="1:6" x14ac:dyDescent="0.2">
      <c r="A18" s="5">
        <v>1.4</v>
      </c>
      <c r="B18" s="4" t="s">
        <v>21</v>
      </c>
      <c r="C18" s="89">
        <f>'ССР 4 кв 2017'!G55-'Сводка затрат'!C17</f>
        <v>1268.5899999999999</v>
      </c>
      <c r="D18" s="87">
        <f>C18*C20</f>
        <v>1832.9487517120388</v>
      </c>
      <c r="F18" s="93">
        <f>C18*C20</f>
        <v>1832.9487517120388</v>
      </c>
    </row>
    <row r="19" spans="1:6" ht="24" x14ac:dyDescent="0.2">
      <c r="A19" s="5"/>
      <c r="B19" s="4" t="s">
        <v>132</v>
      </c>
      <c r="C19" s="91">
        <f>SUM(C15:C18)</f>
        <v>8094.2699999999995</v>
      </c>
      <c r="D19" s="84"/>
    </row>
    <row r="20" spans="1:6" ht="33.75" x14ac:dyDescent="0.2">
      <c r="A20" s="5"/>
      <c r="B20" s="31" t="s">
        <v>133</v>
      </c>
      <c r="C20" s="92">
        <f>1.053*1.068*1.056*1.054*1.051*1.049*1.047</f>
        <v>1.4448708816182052</v>
      </c>
    </row>
    <row r="21" spans="1:6" ht="24" x14ac:dyDescent="0.2">
      <c r="A21" s="5"/>
      <c r="B21" s="4" t="s">
        <v>54</v>
      </c>
      <c r="C21" s="90">
        <f>C19*C20</f>
        <v>11695.175030955788</v>
      </c>
    </row>
    <row r="22" spans="1:6" x14ac:dyDescent="0.2">
      <c r="A22" s="5">
        <v>2</v>
      </c>
      <c r="B22" s="4" t="s">
        <v>20</v>
      </c>
      <c r="C22" s="89">
        <f>C21</f>
        <v>11695.175030955788</v>
      </c>
    </row>
    <row r="23" spans="1:6" ht="33.75" customHeight="1" x14ac:dyDescent="0.2">
      <c r="A23" s="5">
        <v>2.1</v>
      </c>
      <c r="B23" s="4" t="s">
        <v>19</v>
      </c>
      <c r="C23" s="89">
        <f>C22*0.2</f>
        <v>2339.0350061911577</v>
      </c>
    </row>
    <row r="24" spans="1:6" ht="48.75" customHeight="1" x14ac:dyDescent="0.2">
      <c r="A24" s="5">
        <v>3</v>
      </c>
      <c r="B24" s="4" t="s">
        <v>55</v>
      </c>
      <c r="C24" s="85">
        <f>C22+C23</f>
        <v>14034.210037146946</v>
      </c>
    </row>
    <row r="25" spans="1:6" ht="15" x14ac:dyDescent="0.2">
      <c r="A25" s="3"/>
      <c r="B25" s="2"/>
      <c r="C25" s="3"/>
    </row>
    <row r="26" spans="1:6" ht="24" customHeight="1" x14ac:dyDescent="0.2">
      <c r="A26" s="94" t="s">
        <v>18</v>
      </c>
      <c r="B26" s="94"/>
      <c r="C26" s="94"/>
    </row>
  </sheetData>
  <mergeCells count="5">
    <mergeCell ref="A26:C26"/>
    <mergeCell ref="A8:C8"/>
    <mergeCell ref="A6:C6"/>
    <mergeCell ref="A9:C9"/>
    <mergeCell ref="A4:C4"/>
  </mergeCells>
  <printOptions horizontalCentered="1"/>
  <pageMargins left="0.70866141732283472" right="0.19685039370078741" top="0.35433070866141736" bottom="0.3149606299212598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autoPageBreaks="0" fitToPage="1"/>
  </sheetPr>
  <dimension ref="A1:U61"/>
  <sheetViews>
    <sheetView topLeftCell="A32" zoomScaleNormal="100" zoomScaleSheetLayoutView="100" workbookViewId="0">
      <selection activeCell="A53" sqref="A53:H53"/>
    </sheetView>
  </sheetViews>
  <sheetFormatPr defaultRowHeight="12.75" x14ac:dyDescent="0.2"/>
  <cols>
    <col min="1" max="1" width="5.28515625" customWidth="1"/>
    <col min="2" max="2" width="18.85546875" customWidth="1"/>
    <col min="3" max="3" width="40.28515625" customWidth="1"/>
    <col min="4" max="8" width="16.7109375" style="34" customWidth="1"/>
    <col min="9" max="9" width="10.5703125" customWidth="1"/>
  </cols>
  <sheetData>
    <row r="1" spans="1:8" x14ac:dyDescent="0.2">
      <c r="A1" s="44"/>
      <c r="B1" s="12"/>
      <c r="C1" s="12"/>
      <c r="D1" s="13"/>
      <c r="E1" s="13"/>
      <c r="F1" s="13"/>
      <c r="G1" s="13"/>
      <c r="H1" s="61" t="s">
        <v>2</v>
      </c>
    </row>
    <row r="2" spans="1:8" x14ac:dyDescent="0.2">
      <c r="A2" s="44"/>
      <c r="B2" s="12" t="s">
        <v>89</v>
      </c>
      <c r="C2" s="99"/>
      <c r="D2" s="99"/>
      <c r="E2" s="99"/>
      <c r="F2" s="99"/>
      <c r="G2" s="99"/>
      <c r="H2" s="13"/>
    </row>
    <row r="3" spans="1:8" x14ac:dyDescent="0.2">
      <c r="A3" s="44"/>
      <c r="B3" s="12"/>
      <c r="C3" s="14"/>
      <c r="D3" s="62" t="s">
        <v>90</v>
      </c>
      <c r="E3" s="63"/>
      <c r="F3" s="15"/>
      <c r="G3" s="15"/>
      <c r="H3" s="13"/>
    </row>
    <row r="4" spans="1:8" x14ac:dyDescent="0.2">
      <c r="A4" s="44"/>
      <c r="B4" s="12" t="s">
        <v>91</v>
      </c>
      <c r="C4" s="64"/>
      <c r="D4" s="13"/>
      <c r="E4" s="65"/>
      <c r="F4" s="13"/>
      <c r="G4" s="13"/>
      <c r="H4" s="13"/>
    </row>
    <row r="5" spans="1:8" x14ac:dyDescent="0.2">
      <c r="A5" s="44"/>
      <c r="B5" s="12"/>
      <c r="C5" s="12"/>
      <c r="D5" s="13"/>
      <c r="E5" s="65"/>
      <c r="F5" s="13"/>
      <c r="G5" s="13"/>
      <c r="H5" s="13"/>
    </row>
    <row r="6" spans="1:8" x14ac:dyDescent="0.2">
      <c r="A6" s="44"/>
      <c r="B6" s="12" t="s">
        <v>92</v>
      </c>
      <c r="C6" s="12"/>
      <c r="D6" s="66">
        <f>H55</f>
        <v>8094.28</v>
      </c>
      <c r="E6" s="65"/>
      <c r="F6" s="13"/>
      <c r="G6" s="13"/>
      <c r="H6" s="13"/>
    </row>
    <row r="7" spans="1:8" x14ac:dyDescent="0.2">
      <c r="A7" s="44"/>
      <c r="B7" s="12" t="s">
        <v>93</v>
      </c>
      <c r="C7" s="12"/>
      <c r="D7" s="13"/>
      <c r="E7" s="13"/>
      <c r="F7" s="13"/>
      <c r="G7" s="13"/>
      <c r="H7" s="13"/>
    </row>
    <row r="8" spans="1:8" x14ac:dyDescent="0.2">
      <c r="A8" s="44"/>
      <c r="B8" s="12"/>
      <c r="C8" s="100"/>
      <c r="D8" s="101"/>
      <c r="E8" s="101"/>
      <c r="F8" s="101"/>
      <c r="G8" s="101"/>
      <c r="H8" s="13"/>
    </row>
    <row r="9" spans="1:8" x14ac:dyDescent="0.2">
      <c r="A9" s="44"/>
      <c r="B9" s="12"/>
      <c r="C9" s="12"/>
      <c r="D9" s="65" t="s">
        <v>94</v>
      </c>
      <c r="E9" s="17"/>
      <c r="F9" s="13"/>
      <c r="G9" s="13"/>
      <c r="H9" s="13"/>
    </row>
    <row r="10" spans="1:8" x14ac:dyDescent="0.2">
      <c r="A10" s="44"/>
      <c r="B10" s="12"/>
      <c r="C10" s="12"/>
      <c r="D10" s="13"/>
      <c r="E10" s="65"/>
      <c r="F10" s="13"/>
      <c r="G10" s="13"/>
      <c r="H10" s="13"/>
    </row>
    <row r="11" spans="1:8" x14ac:dyDescent="0.2">
      <c r="A11" s="44"/>
      <c r="B11" s="12"/>
      <c r="C11" s="12"/>
      <c r="D11" s="17"/>
      <c r="E11" s="17"/>
      <c r="F11" s="17"/>
      <c r="G11" s="17"/>
      <c r="H11" s="13"/>
    </row>
    <row r="12" spans="1:8" x14ac:dyDescent="0.2">
      <c r="A12" s="44"/>
      <c r="B12" s="12"/>
      <c r="C12" s="12"/>
      <c r="D12" s="17"/>
      <c r="E12" s="17"/>
      <c r="F12" s="17"/>
      <c r="G12" s="13"/>
      <c r="H12" s="13"/>
    </row>
    <row r="13" spans="1:8" x14ac:dyDescent="0.2">
      <c r="A13" s="44"/>
      <c r="B13" s="12"/>
      <c r="C13" s="12"/>
      <c r="D13" s="18" t="s">
        <v>95</v>
      </c>
      <c r="E13" s="17"/>
      <c r="F13" s="13"/>
      <c r="G13" s="13"/>
      <c r="H13" s="13"/>
    </row>
    <row r="14" spans="1:8" x14ac:dyDescent="0.2">
      <c r="A14" s="44"/>
      <c r="B14" s="12"/>
      <c r="C14" s="12"/>
      <c r="D14" s="21"/>
      <c r="E14" s="17"/>
      <c r="F14" s="13"/>
      <c r="G14" s="13"/>
      <c r="H14" s="13"/>
    </row>
    <row r="15" spans="1:8" ht="40.5" customHeight="1" x14ac:dyDescent="0.2">
      <c r="A15" s="44"/>
      <c r="B15" s="102" t="s">
        <v>128</v>
      </c>
      <c r="C15" s="102"/>
      <c r="D15" s="102"/>
      <c r="E15" s="102"/>
      <c r="F15" s="102"/>
      <c r="G15" s="102"/>
      <c r="H15" s="102"/>
    </row>
    <row r="16" spans="1:8" x14ac:dyDescent="0.2">
      <c r="A16" s="44"/>
      <c r="B16" s="12"/>
      <c r="C16" s="12"/>
      <c r="D16" s="67" t="s">
        <v>7</v>
      </c>
      <c r="E16" s="17"/>
      <c r="F16" s="13"/>
      <c r="G16" s="13"/>
      <c r="H16" s="13"/>
    </row>
    <row r="17" spans="1:21" x14ac:dyDescent="0.2">
      <c r="A17" s="44"/>
      <c r="B17" s="12"/>
      <c r="C17" s="12"/>
      <c r="D17" s="17"/>
      <c r="E17" s="17"/>
      <c r="F17" s="17"/>
      <c r="G17" s="17"/>
      <c r="H17" s="13"/>
    </row>
    <row r="18" spans="1:21" ht="26.25" customHeight="1" x14ac:dyDescent="0.2">
      <c r="A18" s="1"/>
      <c r="B18" s="113" t="s">
        <v>131</v>
      </c>
      <c r="C18" s="113"/>
      <c r="D18" s="113"/>
      <c r="E18" s="113"/>
      <c r="F18" s="113"/>
      <c r="G18" s="113"/>
      <c r="H18" s="113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</row>
    <row r="19" spans="1:21" x14ac:dyDescent="0.2">
      <c r="A19" s="44"/>
      <c r="D19" s="21"/>
      <c r="E19" s="13"/>
      <c r="F19" s="13"/>
      <c r="G19" s="13"/>
      <c r="H19" s="13"/>
    </row>
    <row r="20" spans="1:21" ht="15.75" customHeight="1" x14ac:dyDescent="0.2">
      <c r="A20" s="44"/>
      <c r="B20" s="12" t="s">
        <v>130</v>
      </c>
      <c r="C20" s="12"/>
      <c r="D20" s="21"/>
      <c r="E20" s="13"/>
      <c r="F20" s="13"/>
      <c r="G20" s="13"/>
      <c r="H20" s="13"/>
    </row>
    <row r="21" spans="1:21" x14ac:dyDescent="0.2">
      <c r="A21" s="44"/>
      <c r="B21" s="12"/>
      <c r="C21" s="12"/>
      <c r="D21" s="13"/>
      <c r="E21" s="13"/>
      <c r="F21" s="13"/>
      <c r="G21" s="13"/>
      <c r="H21" s="13"/>
    </row>
    <row r="22" spans="1:21" ht="12.75" customHeight="1" x14ac:dyDescent="0.2">
      <c r="A22" s="103" t="s">
        <v>1</v>
      </c>
      <c r="B22" s="104" t="s">
        <v>3</v>
      </c>
      <c r="C22" s="104" t="s">
        <v>4</v>
      </c>
      <c r="D22" s="105" t="s">
        <v>114</v>
      </c>
      <c r="E22" s="105"/>
      <c r="F22" s="105"/>
      <c r="G22" s="105"/>
      <c r="H22" s="103" t="s">
        <v>96</v>
      </c>
    </row>
    <row r="23" spans="1:21" ht="19.7" customHeight="1" x14ac:dyDescent="0.2">
      <c r="A23" s="103"/>
      <c r="B23" s="104"/>
      <c r="C23" s="104"/>
      <c r="D23" s="103" t="s">
        <v>97</v>
      </c>
      <c r="E23" s="103" t="s">
        <v>6</v>
      </c>
      <c r="F23" s="103" t="s">
        <v>12</v>
      </c>
      <c r="G23" s="103" t="s">
        <v>13</v>
      </c>
      <c r="H23" s="103"/>
    </row>
    <row r="24" spans="1:21" ht="12.75" customHeight="1" x14ac:dyDescent="0.2">
      <c r="A24" s="103"/>
      <c r="B24" s="104"/>
      <c r="C24" s="104"/>
      <c r="D24" s="103"/>
      <c r="E24" s="103"/>
      <c r="F24" s="103"/>
      <c r="G24" s="103"/>
      <c r="H24" s="103"/>
    </row>
    <row r="25" spans="1:21" ht="12.75" customHeight="1" x14ac:dyDescent="0.2">
      <c r="A25" s="103"/>
      <c r="B25" s="104"/>
      <c r="C25" s="104"/>
      <c r="D25" s="103"/>
      <c r="E25" s="103"/>
      <c r="F25" s="103"/>
      <c r="G25" s="103"/>
      <c r="H25" s="103"/>
    </row>
    <row r="26" spans="1:21" ht="12.75" customHeight="1" x14ac:dyDescent="0.2">
      <c r="A26" s="24">
        <v>1</v>
      </c>
      <c r="B26" s="23">
        <v>2</v>
      </c>
      <c r="C26" s="23">
        <v>3</v>
      </c>
      <c r="D26" s="24">
        <v>4</v>
      </c>
      <c r="E26" s="24">
        <v>5</v>
      </c>
      <c r="F26" s="24">
        <v>6</v>
      </c>
      <c r="G26" s="24">
        <v>7</v>
      </c>
      <c r="H26" s="24">
        <v>8</v>
      </c>
    </row>
    <row r="27" spans="1:21" ht="12.75" customHeight="1" x14ac:dyDescent="0.2">
      <c r="A27" s="109" t="s">
        <v>98</v>
      </c>
      <c r="B27" s="110"/>
      <c r="C27" s="110"/>
      <c r="D27" s="110"/>
      <c r="E27" s="110"/>
      <c r="F27" s="110"/>
      <c r="G27" s="110"/>
      <c r="H27" s="110"/>
    </row>
    <row r="28" spans="1:21" ht="25.5" x14ac:dyDescent="0.2">
      <c r="A28" s="68">
        <v>1</v>
      </c>
      <c r="B28" s="25" t="s">
        <v>99</v>
      </c>
      <c r="C28" s="78" t="str">
        <f>'Объектный сметный расчет 04-01'!C24</f>
        <v>Каналы связи ЦУС</v>
      </c>
      <c r="D28" s="50">
        <f>'Объектный сметный расчет 04-01'!D24</f>
        <v>4.78</v>
      </c>
      <c r="E28" s="50">
        <f>'Объектный сметный расчет 04-01'!E24</f>
        <v>163.63</v>
      </c>
      <c r="F28" s="50">
        <f>'Объектный сметный расчет 04-01'!F24</f>
        <v>6372.45</v>
      </c>
      <c r="G28" s="50">
        <f>'Объектный сметный расчет 04-01'!G24</f>
        <v>0</v>
      </c>
      <c r="H28" s="29">
        <f>SUM(D28:G28)</f>
        <v>6540.86</v>
      </c>
    </row>
    <row r="29" spans="1:21" ht="12.75" customHeight="1" x14ac:dyDescent="0.2">
      <c r="A29" s="70"/>
      <c r="B29" s="111" t="s">
        <v>100</v>
      </c>
      <c r="C29" s="112"/>
      <c r="D29" s="71">
        <f>SUM(D28:D28)</f>
        <v>4.78</v>
      </c>
      <c r="E29" s="71">
        <f>SUM(E28:E28)</f>
        <v>163.63</v>
      </c>
      <c r="F29" s="71">
        <f>SUM(F28:F28)</f>
        <v>6372.45</v>
      </c>
      <c r="G29" s="71">
        <f>SUM(G28:G28)</f>
        <v>0</v>
      </c>
      <c r="H29" s="71">
        <f>SUM(H28:H28)</f>
        <v>6540.86</v>
      </c>
    </row>
    <row r="30" spans="1:21" ht="38.25" hidden="1" customHeight="1" x14ac:dyDescent="0.2">
      <c r="A30" s="106" t="s">
        <v>57</v>
      </c>
      <c r="B30" s="107"/>
      <c r="C30" s="107"/>
      <c r="D30" s="107"/>
      <c r="E30" s="107"/>
      <c r="F30" s="107"/>
      <c r="G30" s="107"/>
      <c r="H30" s="108"/>
    </row>
    <row r="31" spans="1:21" ht="12.75" customHeight="1" x14ac:dyDescent="0.2">
      <c r="A31" s="70"/>
      <c r="B31" s="111" t="s">
        <v>58</v>
      </c>
      <c r="C31" s="112"/>
      <c r="D31" s="72">
        <f>D29</f>
        <v>4.78</v>
      </c>
      <c r="E31" s="72">
        <f>E29</f>
        <v>163.63</v>
      </c>
      <c r="F31" s="72">
        <f>F29</f>
        <v>6372.45</v>
      </c>
      <c r="G31" s="72">
        <f>G29</f>
        <v>0</v>
      </c>
      <c r="H31" s="72">
        <f>H29</f>
        <v>6540.86</v>
      </c>
    </row>
    <row r="32" spans="1:21" ht="15" customHeight="1" x14ac:dyDescent="0.2">
      <c r="A32" s="106" t="s">
        <v>14</v>
      </c>
      <c r="B32" s="107"/>
      <c r="C32" s="107"/>
      <c r="D32" s="107"/>
      <c r="E32" s="107"/>
      <c r="F32" s="107"/>
      <c r="G32" s="107"/>
      <c r="H32" s="108"/>
    </row>
    <row r="33" spans="1:11" ht="12.75" customHeight="1" x14ac:dyDescent="0.2">
      <c r="A33" s="70"/>
      <c r="B33" s="111" t="s">
        <v>15</v>
      </c>
      <c r="C33" s="112"/>
      <c r="D33" s="72">
        <f>D31</f>
        <v>4.78</v>
      </c>
      <c r="E33" s="72">
        <f>E31</f>
        <v>163.63</v>
      </c>
      <c r="F33" s="72">
        <f>F31</f>
        <v>6372.45</v>
      </c>
      <c r="G33" s="72">
        <f>G31</f>
        <v>0</v>
      </c>
      <c r="H33" s="72">
        <f>H31</f>
        <v>6540.86</v>
      </c>
    </row>
    <row r="34" spans="1:11" ht="12.75" customHeight="1" x14ac:dyDescent="0.2">
      <c r="A34" s="106" t="s">
        <v>16</v>
      </c>
      <c r="B34" s="107"/>
      <c r="C34" s="107"/>
      <c r="D34" s="107"/>
      <c r="E34" s="107"/>
      <c r="F34" s="107"/>
      <c r="G34" s="107"/>
      <c r="H34" s="108"/>
    </row>
    <row r="35" spans="1:11" ht="12.75" customHeight="1" x14ac:dyDescent="0.2">
      <c r="A35" s="68">
        <v>2</v>
      </c>
      <c r="B35" s="25" t="s">
        <v>113</v>
      </c>
      <c r="C35" s="78" t="str">
        <f>'Объектный сметный расчет 09-01'!C21</f>
        <v>Пусконаладочные работы</v>
      </c>
      <c r="D35" s="27"/>
      <c r="E35" s="27"/>
      <c r="F35" s="27"/>
      <c r="G35" s="69">
        <f>'Объектный сметный расчет 09-01'!G21</f>
        <v>130.81719999999999</v>
      </c>
      <c r="H35" s="29">
        <f>SUM(D35:G35)</f>
        <v>130.81719999999999</v>
      </c>
    </row>
    <row r="36" spans="1:11" ht="45.75" customHeight="1" x14ac:dyDescent="0.2">
      <c r="A36" s="68">
        <v>3</v>
      </c>
      <c r="B36" s="25" t="s">
        <v>122</v>
      </c>
      <c r="C36" s="25" t="s">
        <v>121</v>
      </c>
      <c r="D36" s="79">
        <f>D33*3.576%</f>
        <v>0.1709328</v>
      </c>
      <c r="E36" s="79">
        <f>E33*3.576%</f>
        <v>5.8514087999999997</v>
      </c>
      <c r="F36" s="79">
        <v>0</v>
      </c>
      <c r="G36" s="79">
        <f>G33*3.576%</f>
        <v>0</v>
      </c>
      <c r="H36" s="79">
        <f>SUM(D36:G36)</f>
        <v>6.0223415999999999</v>
      </c>
    </row>
    <row r="37" spans="1:11" ht="12.75" customHeight="1" x14ac:dyDescent="0.2">
      <c r="A37" s="70"/>
      <c r="B37" s="111" t="s">
        <v>59</v>
      </c>
      <c r="C37" s="112"/>
      <c r="D37" s="29">
        <f>SUM(D35:D36)</f>
        <v>0.1709328</v>
      </c>
      <c r="E37" s="29">
        <f>SUM(E35:E36)</f>
        <v>5.8514087999999997</v>
      </c>
      <c r="F37" s="29">
        <f>SUM(F35:F36)</f>
        <v>0</v>
      </c>
      <c r="G37" s="29">
        <f>SUM(G35:G36)</f>
        <v>130.81719999999999</v>
      </c>
      <c r="H37" s="29">
        <f>SUM(H35:H36)</f>
        <v>136.83954159999999</v>
      </c>
    </row>
    <row r="38" spans="1:11" ht="12.75" customHeight="1" x14ac:dyDescent="0.2">
      <c r="A38" s="70"/>
      <c r="B38" s="111" t="s">
        <v>8</v>
      </c>
      <c r="C38" s="112"/>
      <c r="D38" s="29">
        <f>D33+D37</f>
        <v>4.9509328000000004</v>
      </c>
      <c r="E38" s="29">
        <f>E33+E37</f>
        <v>169.4814088</v>
      </c>
      <c r="F38" s="29">
        <f>F33+F37</f>
        <v>6372.45</v>
      </c>
      <c r="G38" s="29">
        <f>G33+G37</f>
        <v>130.81719999999999</v>
      </c>
      <c r="H38" s="29">
        <f>H33+H37</f>
        <v>6677.6995416</v>
      </c>
    </row>
    <row r="39" spans="1:11" ht="12.75" customHeight="1" x14ac:dyDescent="0.2">
      <c r="A39" s="106" t="s">
        <v>60</v>
      </c>
      <c r="B39" s="107"/>
      <c r="C39" s="107"/>
      <c r="D39" s="107"/>
      <c r="E39" s="107"/>
      <c r="F39" s="107"/>
      <c r="G39" s="107"/>
      <c r="H39" s="108"/>
    </row>
    <row r="40" spans="1:11" ht="42.75" customHeight="1" x14ac:dyDescent="0.2">
      <c r="A40" s="68">
        <v>4</v>
      </c>
      <c r="B40" s="25" t="s">
        <v>101</v>
      </c>
      <c r="C40" s="25" t="s">
        <v>102</v>
      </c>
      <c r="D40" s="27"/>
      <c r="E40" s="27"/>
      <c r="F40" s="27"/>
      <c r="G40" s="73">
        <f>13.95%*H38+13.95%*G47</f>
        <v>944.56216422530622</v>
      </c>
      <c r="H40" s="72">
        <f>SUM(D40:G40)</f>
        <v>944.56216422530622</v>
      </c>
    </row>
    <row r="41" spans="1:11" ht="51" x14ac:dyDescent="0.2">
      <c r="A41" s="68">
        <v>5</v>
      </c>
      <c r="B41" s="25" t="s">
        <v>103</v>
      </c>
      <c r="C41" s="25" t="s">
        <v>104</v>
      </c>
      <c r="D41" s="27"/>
      <c r="E41" s="27"/>
      <c r="F41" s="27"/>
      <c r="G41" s="72">
        <f>2.14%*H38</f>
        <v>142.90277019024001</v>
      </c>
      <c r="H41" s="72">
        <f>SUM(D41:G41)</f>
        <v>142.90277019024001</v>
      </c>
      <c r="K41">
        <f>(H42+H46)*'Сводка затрат'!C20*1.015</f>
        <v>1614.4013944520634</v>
      </c>
    </row>
    <row r="42" spans="1:11" ht="12.75" customHeight="1" x14ac:dyDescent="0.2">
      <c r="A42" s="70"/>
      <c r="B42" s="111" t="s">
        <v>61</v>
      </c>
      <c r="C42" s="112"/>
      <c r="D42" s="27"/>
      <c r="E42" s="27"/>
      <c r="F42" s="27"/>
      <c r="G42" s="72">
        <f>SUM(G40:G41)</f>
        <v>1087.4649344155462</v>
      </c>
      <c r="H42" s="72">
        <f>SUM(H40:H41)</f>
        <v>1087.4649344155462</v>
      </c>
    </row>
    <row r="43" spans="1:11" ht="12.75" customHeight="1" x14ac:dyDescent="0.2">
      <c r="A43" s="70"/>
      <c r="B43" s="111" t="s">
        <v>105</v>
      </c>
      <c r="C43" s="112"/>
      <c r="D43" s="29">
        <f>D38+D42</f>
        <v>4.9509328000000004</v>
      </c>
      <c r="E43" s="29">
        <f>E38+E42</f>
        <v>169.4814088</v>
      </c>
      <c r="F43" s="29">
        <f>F38+F42</f>
        <v>6372.45</v>
      </c>
      <c r="G43" s="29">
        <f>G38+G42</f>
        <v>1218.2821344155461</v>
      </c>
      <c r="H43" s="29">
        <f>H38+H42</f>
        <v>7765.1644760155459</v>
      </c>
    </row>
    <row r="44" spans="1:11" ht="12.75" customHeight="1" x14ac:dyDescent="0.2">
      <c r="A44" s="106" t="s">
        <v>9</v>
      </c>
      <c r="B44" s="107"/>
      <c r="C44" s="107"/>
      <c r="D44" s="107"/>
      <c r="E44" s="107"/>
      <c r="F44" s="107"/>
      <c r="G44" s="107"/>
      <c r="H44" s="108"/>
    </row>
    <row r="45" spans="1:11" ht="12.75" customHeight="1" x14ac:dyDescent="0.2">
      <c r="A45" s="68">
        <v>6</v>
      </c>
      <c r="B45" s="74"/>
      <c r="C45" s="25" t="s">
        <v>120</v>
      </c>
      <c r="D45" s="27"/>
      <c r="E45" s="27"/>
      <c r="F45" s="27"/>
      <c r="G45" s="72">
        <f>'Источник ценовой информации'!H6</f>
        <v>80</v>
      </c>
      <c r="H45" s="72">
        <f>G45</f>
        <v>80</v>
      </c>
    </row>
    <row r="46" spans="1:11" ht="38.25" x14ac:dyDescent="0.2">
      <c r="A46" s="68">
        <v>7</v>
      </c>
      <c r="B46" s="25" t="s">
        <v>68</v>
      </c>
      <c r="C46" s="25" t="s">
        <v>106</v>
      </c>
      <c r="D46" s="27"/>
      <c r="E46" s="27"/>
      <c r="F46" s="27"/>
      <c r="G46" s="72">
        <f>0.2%*H38</f>
        <v>13.3553990832</v>
      </c>
      <c r="H46" s="72">
        <f>G46</f>
        <v>13.3553990832</v>
      </c>
    </row>
    <row r="47" spans="1:11" ht="12.75" customHeight="1" x14ac:dyDescent="0.2">
      <c r="A47" s="70"/>
      <c r="B47" s="111" t="s">
        <v>62</v>
      </c>
      <c r="C47" s="112"/>
      <c r="D47" s="27"/>
      <c r="E47" s="27"/>
      <c r="F47" s="27"/>
      <c r="G47" s="72">
        <f>SUM(G45:G46)</f>
        <v>93.355399083199998</v>
      </c>
      <c r="H47" s="72">
        <f>SUM(H45:H46)</f>
        <v>93.355399083199998</v>
      </c>
    </row>
    <row r="48" spans="1:11" ht="12.75" customHeight="1" x14ac:dyDescent="0.2">
      <c r="A48" s="70"/>
      <c r="B48" s="111" t="s">
        <v>10</v>
      </c>
      <c r="C48" s="112"/>
      <c r="D48" s="29">
        <f>ROUND(D43+D47,2)</f>
        <v>4.95</v>
      </c>
      <c r="E48" s="29">
        <f>ROUND(E43+E47,2)</f>
        <v>169.48</v>
      </c>
      <c r="F48" s="29">
        <f>ROUND(F43+F47,2)</f>
        <v>6372.45</v>
      </c>
      <c r="G48" s="29">
        <f>ROUND(G43+G47,2)</f>
        <v>1311.64</v>
      </c>
      <c r="H48" s="29">
        <f>ROUND(H43+H47,2)</f>
        <v>7858.52</v>
      </c>
    </row>
    <row r="49" spans="1:8" ht="12.75" customHeight="1" x14ac:dyDescent="0.2">
      <c r="A49" s="106" t="s">
        <v>11</v>
      </c>
      <c r="B49" s="107"/>
      <c r="C49" s="107"/>
      <c r="D49" s="107"/>
      <c r="E49" s="107"/>
      <c r="F49" s="107"/>
      <c r="G49" s="107"/>
      <c r="H49" s="108"/>
    </row>
    <row r="50" spans="1:8" ht="36.75" customHeight="1" x14ac:dyDescent="0.2">
      <c r="A50" s="68">
        <v>9</v>
      </c>
      <c r="B50" s="25" t="s">
        <v>68</v>
      </c>
      <c r="C50" s="25" t="s">
        <v>63</v>
      </c>
      <c r="D50" s="72">
        <f>D48*3%</f>
        <v>0.14849999999999999</v>
      </c>
      <c r="E50" s="72">
        <f>E48*3%</f>
        <v>5.0843999999999996</v>
      </c>
      <c r="F50" s="72">
        <f>F48*3%</f>
        <v>191.17349999999999</v>
      </c>
      <c r="G50" s="72">
        <f>G48*3%</f>
        <v>39.349200000000003</v>
      </c>
      <c r="H50" s="72">
        <f>SUM(D50:G50)</f>
        <v>235.75559999999999</v>
      </c>
    </row>
    <row r="51" spans="1:8" ht="12.75" customHeight="1" x14ac:dyDescent="0.2">
      <c r="A51" s="70"/>
      <c r="B51" s="111" t="s">
        <v>64</v>
      </c>
      <c r="C51" s="112"/>
      <c r="D51" s="72">
        <f>D50</f>
        <v>0.14849999999999999</v>
      </c>
      <c r="E51" s="72">
        <f>E50</f>
        <v>5.0843999999999996</v>
      </c>
      <c r="F51" s="72">
        <f>F50</f>
        <v>191.17349999999999</v>
      </c>
      <c r="G51" s="72">
        <f>G50</f>
        <v>39.349200000000003</v>
      </c>
      <c r="H51" s="72">
        <f>H50</f>
        <v>235.75559999999999</v>
      </c>
    </row>
    <row r="52" spans="1:8" ht="12.75" customHeight="1" x14ac:dyDescent="0.2">
      <c r="A52" s="70"/>
      <c r="B52" s="111" t="s">
        <v>65</v>
      </c>
      <c r="C52" s="112"/>
      <c r="D52" s="72">
        <f>D48+D51</f>
        <v>5.0985000000000005</v>
      </c>
      <c r="E52" s="72">
        <f>E48+E51</f>
        <v>174.56439999999998</v>
      </c>
      <c r="F52" s="72">
        <f>F48+F51</f>
        <v>6563.6234999999997</v>
      </c>
      <c r="G52" s="72">
        <f>G48+G51</f>
        <v>1350.9892000000002</v>
      </c>
      <c r="H52" s="72">
        <f>H48+H51</f>
        <v>8094.2756000000008</v>
      </c>
    </row>
    <row r="53" spans="1:8" ht="12.75" customHeight="1" x14ac:dyDescent="0.2">
      <c r="A53" s="106" t="s">
        <v>107</v>
      </c>
      <c r="B53" s="107"/>
      <c r="C53" s="107"/>
      <c r="D53" s="107"/>
      <c r="E53" s="107"/>
      <c r="F53" s="107"/>
      <c r="G53" s="107"/>
      <c r="H53" s="108"/>
    </row>
    <row r="54" spans="1:8" ht="12.75" customHeight="1" x14ac:dyDescent="0.2">
      <c r="A54" s="70">
        <v>10</v>
      </c>
      <c r="B54" s="111" t="s">
        <v>108</v>
      </c>
      <c r="C54" s="112"/>
      <c r="D54" s="26">
        <v>0</v>
      </c>
      <c r="E54" s="26">
        <v>0</v>
      </c>
      <c r="F54" s="26">
        <v>0</v>
      </c>
      <c r="G54" s="26">
        <v>0</v>
      </c>
      <c r="H54" s="26">
        <v>0</v>
      </c>
    </row>
    <row r="55" spans="1:8" ht="12.75" customHeight="1" x14ac:dyDescent="0.2">
      <c r="A55" s="70"/>
      <c r="B55" s="111" t="s">
        <v>109</v>
      </c>
      <c r="C55" s="112"/>
      <c r="D55" s="75">
        <f>ROUND(D52+D54,2)</f>
        <v>5.0999999999999996</v>
      </c>
      <c r="E55" s="75">
        <f>ROUND(E52+E54,2)</f>
        <v>174.56</v>
      </c>
      <c r="F55" s="75">
        <f>ROUND(F52+F54,2)</f>
        <v>6563.62</v>
      </c>
      <c r="G55" s="75">
        <f>ROUND(G52+G54,2)</f>
        <v>1350.99</v>
      </c>
      <c r="H55" s="75">
        <f>ROUND(H52+H54,2)</f>
        <v>8094.28</v>
      </c>
    </row>
    <row r="56" spans="1:8" ht="12.75" customHeight="1" x14ac:dyDescent="0.2">
      <c r="A56" s="106" t="s">
        <v>50</v>
      </c>
      <c r="B56" s="107"/>
      <c r="C56" s="107"/>
      <c r="D56" s="107"/>
      <c r="E56" s="107"/>
      <c r="F56" s="107"/>
      <c r="G56" s="107"/>
      <c r="H56" s="108"/>
    </row>
    <row r="57" spans="1:8" ht="25.5" x14ac:dyDescent="0.2">
      <c r="A57" s="68">
        <v>11</v>
      </c>
      <c r="B57" s="25" t="s">
        <v>69</v>
      </c>
      <c r="C57" s="25" t="s">
        <v>110</v>
      </c>
      <c r="D57" s="77">
        <f>D55*20%</f>
        <v>1.02</v>
      </c>
      <c r="E57" s="77">
        <f>E55*20%</f>
        <v>34.911999999999999</v>
      </c>
      <c r="F57" s="77">
        <f>F55*20%</f>
        <v>1312.7240000000002</v>
      </c>
      <c r="G57" s="77">
        <f>G55*20%</f>
        <v>270.19800000000004</v>
      </c>
      <c r="H57" s="77">
        <f>H55*20%</f>
        <v>1618.856</v>
      </c>
    </row>
    <row r="58" spans="1:8" ht="12.75" customHeight="1" x14ac:dyDescent="0.2">
      <c r="A58" s="70"/>
      <c r="B58" s="111" t="s">
        <v>111</v>
      </c>
      <c r="C58" s="112"/>
      <c r="D58" s="72">
        <f>D57</f>
        <v>1.02</v>
      </c>
      <c r="E58" s="72">
        <f>E57</f>
        <v>34.911999999999999</v>
      </c>
      <c r="F58" s="72">
        <f>F57</f>
        <v>1312.7240000000002</v>
      </c>
      <c r="G58" s="72">
        <f>G57</f>
        <v>270.19800000000004</v>
      </c>
      <c r="H58" s="72">
        <f>H57</f>
        <v>1618.856</v>
      </c>
    </row>
    <row r="59" spans="1:8" ht="12.75" customHeight="1" x14ac:dyDescent="0.2">
      <c r="A59" s="70"/>
      <c r="B59" s="111" t="s">
        <v>66</v>
      </c>
      <c r="C59" s="112"/>
      <c r="D59" s="75">
        <f>D55+D58</f>
        <v>6.1199999999999992</v>
      </c>
      <c r="E59" s="75">
        <f>E55+E58</f>
        <v>209.47200000000001</v>
      </c>
      <c r="F59" s="75">
        <f>F55+F58</f>
        <v>7876.3440000000001</v>
      </c>
      <c r="G59" s="75">
        <f>G55+G58</f>
        <v>1621.1880000000001</v>
      </c>
      <c r="H59" s="76">
        <f>H55+H58</f>
        <v>9713.1360000000004</v>
      </c>
    </row>
    <row r="61" spans="1:8" x14ac:dyDescent="0.2">
      <c r="H61"/>
    </row>
  </sheetData>
  <mergeCells count="37">
    <mergeCell ref="B58:C58"/>
    <mergeCell ref="B59:C59"/>
    <mergeCell ref="B18:H18"/>
    <mergeCell ref="B51:C51"/>
    <mergeCell ref="B52:C52"/>
    <mergeCell ref="A53:H53"/>
    <mergeCell ref="B54:C54"/>
    <mergeCell ref="B55:C55"/>
    <mergeCell ref="A56:H56"/>
    <mergeCell ref="B42:C42"/>
    <mergeCell ref="B43:C43"/>
    <mergeCell ref="A44:H44"/>
    <mergeCell ref="B47:C47"/>
    <mergeCell ref="B48:C48"/>
    <mergeCell ref="A49:H49"/>
    <mergeCell ref="A32:H32"/>
    <mergeCell ref="B33:C33"/>
    <mergeCell ref="A34:H34"/>
    <mergeCell ref="B37:C37"/>
    <mergeCell ref="B38:C38"/>
    <mergeCell ref="A39:H39"/>
    <mergeCell ref="F23:F25"/>
    <mergeCell ref="G23:G25"/>
    <mergeCell ref="A27:H27"/>
    <mergeCell ref="B29:C29"/>
    <mergeCell ref="A30:H30"/>
    <mergeCell ref="B31:C31"/>
    <mergeCell ref="C2:G2"/>
    <mergeCell ref="C8:G8"/>
    <mergeCell ref="B15:H15"/>
    <mergeCell ref="A22:A25"/>
    <mergeCell ref="B22:B25"/>
    <mergeCell ref="C22:C25"/>
    <mergeCell ref="D22:G22"/>
    <mergeCell ref="H22:H25"/>
    <mergeCell ref="D23:D25"/>
    <mergeCell ref="E23:E25"/>
  </mergeCells>
  <pageMargins left="0.45" right="0" top="0.35" bottom="0.19" header="0.19685039370078741" footer="0.17"/>
  <pageSetup paperSize="9" scale="97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I39" sqref="I39"/>
    </sheetView>
  </sheetViews>
  <sheetFormatPr defaultRowHeight="12.75" x14ac:dyDescent="0.2"/>
  <cols>
    <col min="1" max="1" width="5" style="11" customWidth="1"/>
    <col min="2" max="2" width="10.85546875" style="12" customWidth="1"/>
    <col min="3" max="3" width="37.28515625" style="12" customWidth="1"/>
    <col min="4" max="4" width="14.28515625" style="17" customWidth="1"/>
    <col min="5" max="5" width="12.5703125" style="17" customWidth="1"/>
    <col min="6" max="6" width="14" style="17" customWidth="1"/>
    <col min="7" max="7" width="11.140625" style="17" customWidth="1"/>
    <col min="8" max="8" width="15" style="17" customWidth="1"/>
    <col min="9" max="16384" width="9.140625" style="11"/>
  </cols>
  <sheetData>
    <row r="1" spans="2:8" x14ac:dyDescent="0.2">
      <c r="D1" s="13"/>
      <c r="E1" s="13"/>
      <c r="F1" s="13"/>
      <c r="G1" s="13"/>
      <c r="H1" s="13"/>
    </row>
    <row r="2" spans="2:8" ht="36" customHeight="1" x14ac:dyDescent="0.2">
      <c r="B2" s="118" t="str">
        <f>'ССР 4 кв 2017'!B15:H15</f>
        <v>Реконструкция диспетчерского щита в ЦУС Архэнерго (1 комплекс)</v>
      </c>
      <c r="C2" s="119"/>
      <c r="D2" s="119"/>
      <c r="E2" s="119"/>
      <c r="F2" s="119"/>
      <c r="G2" s="119"/>
      <c r="H2" s="119"/>
    </row>
    <row r="3" spans="2:8" x14ac:dyDescent="0.2">
      <c r="B3" s="14"/>
      <c r="C3" s="14"/>
      <c r="D3" s="15"/>
      <c r="E3" s="16" t="s">
        <v>7</v>
      </c>
      <c r="F3" s="15"/>
      <c r="G3" s="15"/>
      <c r="H3" s="15"/>
    </row>
    <row r="4" spans="2:8" x14ac:dyDescent="0.2">
      <c r="D4" s="13"/>
      <c r="E4" s="13"/>
      <c r="F4" s="13"/>
      <c r="G4" s="13"/>
      <c r="H4" s="13"/>
    </row>
    <row r="5" spans="2:8" x14ac:dyDescent="0.2">
      <c r="D5" s="13"/>
      <c r="E5" s="18" t="s">
        <v>78</v>
      </c>
      <c r="F5" s="13"/>
      <c r="G5" s="19"/>
      <c r="H5" s="13"/>
    </row>
    <row r="6" spans="2:8" x14ac:dyDescent="0.2">
      <c r="D6" s="13"/>
      <c r="E6" s="13" t="s">
        <v>34</v>
      </c>
      <c r="F6" s="13"/>
      <c r="G6" s="13"/>
      <c r="H6" s="13"/>
    </row>
    <row r="7" spans="2:8" x14ac:dyDescent="0.2">
      <c r="D7" s="13"/>
      <c r="E7" s="13"/>
      <c r="F7" s="13"/>
      <c r="G7" s="13"/>
      <c r="H7" s="13"/>
    </row>
    <row r="8" spans="2:8" x14ac:dyDescent="0.2">
      <c r="C8" s="20" t="s">
        <v>17</v>
      </c>
      <c r="D8" s="120" t="s">
        <v>35</v>
      </c>
      <c r="E8" s="121"/>
      <c r="F8" s="121"/>
      <c r="G8" s="121"/>
      <c r="H8" s="121"/>
    </row>
    <row r="9" spans="2:8" x14ac:dyDescent="0.2">
      <c r="D9" s="15"/>
      <c r="E9" s="16" t="s">
        <v>36</v>
      </c>
      <c r="F9" s="15"/>
      <c r="G9" s="15"/>
      <c r="H9" s="15"/>
    </row>
    <row r="10" spans="2:8" x14ac:dyDescent="0.2">
      <c r="D10" s="46"/>
      <c r="E10" s="47"/>
      <c r="F10" s="46"/>
      <c r="G10" s="46"/>
      <c r="H10" s="46"/>
    </row>
    <row r="11" spans="2:8" x14ac:dyDescent="0.2">
      <c r="D11" s="46"/>
      <c r="E11" s="47"/>
      <c r="F11" s="46"/>
      <c r="G11" s="46"/>
      <c r="H11" s="48"/>
    </row>
    <row r="12" spans="2:8" x14ac:dyDescent="0.2">
      <c r="D12" s="13"/>
      <c r="E12" s="13"/>
      <c r="F12" s="13"/>
      <c r="G12" s="13"/>
      <c r="H12" s="44"/>
    </row>
    <row r="13" spans="2:8" x14ac:dyDescent="0.2">
      <c r="D13" s="13"/>
      <c r="E13" s="13"/>
      <c r="F13" s="13"/>
      <c r="G13" s="21"/>
      <c r="H13" s="45"/>
    </row>
    <row r="14" spans="2:8" x14ac:dyDescent="0.2">
      <c r="D14" s="13"/>
      <c r="E14" s="13"/>
      <c r="F14" s="13"/>
      <c r="G14" s="21"/>
      <c r="H14" s="45"/>
    </row>
    <row r="15" spans="2:8" x14ac:dyDescent="0.2">
      <c r="D15" s="13"/>
      <c r="E15" s="13"/>
      <c r="F15" s="21" t="s">
        <v>117</v>
      </c>
      <c r="G15" s="21" t="str">
        <f>'Источник ценовой информации'!D4</f>
        <v>ЦУС</v>
      </c>
      <c r="H15" s="60">
        <v>1</v>
      </c>
    </row>
    <row r="16" spans="2:8" x14ac:dyDescent="0.2">
      <c r="D16" s="13"/>
      <c r="E16" s="13"/>
      <c r="F16" s="13"/>
      <c r="G16" s="21"/>
      <c r="H16" s="45"/>
    </row>
    <row r="17" spans="1:8" x14ac:dyDescent="0.2">
      <c r="C17" s="12" t="str">
        <f>'ССР 4 кв 2017'!B20</f>
        <v>Составлена в ценах по состоянию на 4 кв.2017 г.</v>
      </c>
      <c r="D17" s="21"/>
      <c r="E17" s="13"/>
      <c r="F17" s="13"/>
      <c r="G17" s="21"/>
      <c r="H17" s="45"/>
    </row>
    <row r="18" spans="1:8" ht="12.75" customHeight="1" x14ac:dyDescent="0.2">
      <c r="A18" s="103" t="s">
        <v>1</v>
      </c>
      <c r="B18" s="104" t="s">
        <v>37</v>
      </c>
      <c r="C18" s="104" t="s">
        <v>38</v>
      </c>
      <c r="D18" s="105" t="s">
        <v>39</v>
      </c>
      <c r="E18" s="105"/>
      <c r="F18" s="105"/>
      <c r="G18" s="105"/>
      <c r="H18" s="105"/>
    </row>
    <row r="19" spans="1:8" x14ac:dyDescent="0.2">
      <c r="A19" s="103"/>
      <c r="B19" s="104"/>
      <c r="C19" s="104"/>
      <c r="D19" s="103" t="s">
        <v>5</v>
      </c>
      <c r="E19" s="103" t="s">
        <v>6</v>
      </c>
      <c r="F19" s="103" t="s">
        <v>40</v>
      </c>
      <c r="G19" s="103" t="s">
        <v>13</v>
      </c>
      <c r="H19" s="103" t="s">
        <v>41</v>
      </c>
    </row>
    <row r="20" spans="1:8" x14ac:dyDescent="0.2">
      <c r="A20" s="103"/>
      <c r="B20" s="104"/>
      <c r="C20" s="104"/>
      <c r="D20" s="103"/>
      <c r="E20" s="103"/>
      <c r="F20" s="103"/>
      <c r="G20" s="103"/>
      <c r="H20" s="103"/>
    </row>
    <row r="21" spans="1:8" x14ac:dyDescent="0.2">
      <c r="A21" s="103"/>
      <c r="B21" s="104"/>
      <c r="C21" s="104"/>
      <c r="D21" s="103"/>
      <c r="E21" s="103"/>
      <c r="F21" s="103"/>
      <c r="G21" s="103"/>
      <c r="H21" s="103"/>
    </row>
    <row r="22" spans="1:8" x14ac:dyDescent="0.2">
      <c r="A22" s="22">
        <v>1</v>
      </c>
      <c r="B22" s="23">
        <v>2</v>
      </c>
      <c r="C22" s="23">
        <v>3</v>
      </c>
      <c r="D22" s="24">
        <v>4</v>
      </c>
      <c r="E22" s="24">
        <v>5</v>
      </c>
      <c r="F22" s="24">
        <v>6</v>
      </c>
      <c r="G22" s="24">
        <v>7</v>
      </c>
      <c r="H22" s="24">
        <v>8</v>
      </c>
    </row>
    <row r="23" spans="1:8" ht="12.75" customHeight="1" x14ac:dyDescent="0.2">
      <c r="A23" s="122" t="s">
        <v>42</v>
      </c>
      <c r="B23" s="123"/>
      <c r="C23" s="123"/>
      <c r="D23" s="123"/>
      <c r="E23" s="123"/>
      <c r="F23" s="123"/>
      <c r="G23" s="123"/>
      <c r="H23" s="124"/>
    </row>
    <row r="24" spans="1:8" x14ac:dyDescent="0.2">
      <c r="A24" s="49">
        <v>1</v>
      </c>
      <c r="B24" s="37" t="str">
        <f>'Источник ценовой информации'!B4</f>
        <v xml:space="preserve"> 04-01-01</v>
      </c>
      <c r="C24" s="86" t="str">
        <f>'Источник ценовой информации'!C4</f>
        <v>Каналы связи ЦУС</v>
      </c>
      <c r="D24" s="29">
        <f>'Источник ценовой информации'!H9*H15</f>
        <v>4.78</v>
      </c>
      <c r="E24" s="29">
        <f>'Источник ценовой информации'!H10*H15</f>
        <v>163.63</v>
      </c>
      <c r="F24" s="40">
        <f>'Источник ценовой информации'!H11*H15</f>
        <v>6372.45</v>
      </c>
      <c r="G24" s="79">
        <f>950.69*H11</f>
        <v>0</v>
      </c>
      <c r="H24" s="29">
        <f>SUM(D24:G24)</f>
        <v>6540.86</v>
      </c>
    </row>
    <row r="25" spans="1:8" x14ac:dyDescent="0.2">
      <c r="A25" s="28"/>
      <c r="B25" s="114" t="s">
        <v>43</v>
      </c>
      <c r="C25" s="115"/>
      <c r="D25" s="29">
        <f>SUM(D24:D24)</f>
        <v>4.78</v>
      </c>
      <c r="E25" s="29">
        <f>SUM(E24:E24)</f>
        <v>163.63</v>
      </c>
      <c r="F25" s="29">
        <f>SUM(F24:F24)</f>
        <v>6372.45</v>
      </c>
      <c r="G25" s="29">
        <f>SUM(G24:G24)</f>
        <v>0</v>
      </c>
      <c r="H25" s="29">
        <f>SUM(H24:H24)</f>
        <v>6540.86</v>
      </c>
    </row>
    <row r="26" spans="1:8" hidden="1" x14ac:dyDescent="0.2">
      <c r="A26" s="116" t="s">
        <v>44</v>
      </c>
      <c r="B26" s="117"/>
      <c r="C26" s="117"/>
      <c r="D26" s="117"/>
      <c r="E26" s="117"/>
      <c r="F26" s="117"/>
      <c r="G26" s="117"/>
      <c r="H26" s="117"/>
    </row>
    <row r="27" spans="1:8" ht="27.95" hidden="1" customHeight="1" x14ac:dyDescent="0.2">
      <c r="A27" s="28"/>
      <c r="B27" s="114" t="s">
        <v>45</v>
      </c>
      <c r="C27" s="115"/>
      <c r="D27" s="26">
        <v>1713090.93</v>
      </c>
      <c r="E27" s="26">
        <v>2358456.96</v>
      </c>
      <c r="F27" s="26">
        <v>61618583.939999998</v>
      </c>
      <c r="G27" s="27"/>
      <c r="H27" s="26">
        <v>65690131.829999998</v>
      </c>
    </row>
    <row r="28" spans="1:8" hidden="1" x14ac:dyDescent="0.2">
      <c r="A28" s="116" t="s">
        <v>46</v>
      </c>
      <c r="B28" s="117"/>
      <c r="C28" s="117"/>
      <c r="D28" s="117"/>
      <c r="E28" s="117"/>
      <c r="F28" s="117"/>
      <c r="G28" s="117"/>
      <c r="H28" s="117"/>
    </row>
    <row r="29" spans="1:8" ht="27.95" hidden="1" customHeight="1" x14ac:dyDescent="0.2">
      <c r="A29" s="28"/>
      <c r="B29" s="114" t="s">
        <v>47</v>
      </c>
      <c r="C29" s="115"/>
      <c r="D29" s="26">
        <v>1713090.93</v>
      </c>
      <c r="E29" s="26">
        <v>2358456.96</v>
      </c>
      <c r="F29" s="26">
        <v>61618583.939999998</v>
      </c>
      <c r="G29" s="27"/>
      <c r="H29" s="26">
        <v>65690131.829999998</v>
      </c>
    </row>
    <row r="30" spans="1:8" hidden="1" x14ac:dyDescent="0.2">
      <c r="A30" s="116" t="s">
        <v>48</v>
      </c>
      <c r="B30" s="117"/>
      <c r="C30" s="117"/>
      <c r="D30" s="117"/>
      <c r="E30" s="117"/>
      <c r="F30" s="117"/>
      <c r="G30" s="117"/>
      <c r="H30" s="117"/>
    </row>
    <row r="31" spans="1:8" ht="210" hidden="1" customHeight="1" x14ac:dyDescent="0.2">
      <c r="A31" s="28"/>
      <c r="B31" s="114" t="s">
        <v>49</v>
      </c>
      <c r="C31" s="115"/>
      <c r="D31" s="26">
        <v>1713090.93</v>
      </c>
      <c r="E31" s="26">
        <v>2358456.96</v>
      </c>
      <c r="F31" s="26">
        <v>61618583.939999998</v>
      </c>
      <c r="G31" s="27"/>
      <c r="H31" s="26">
        <v>65690131.829999998</v>
      </c>
    </row>
    <row r="32" spans="1:8" hidden="1" x14ac:dyDescent="0.2">
      <c r="A32" s="116" t="s">
        <v>50</v>
      </c>
      <c r="B32" s="117"/>
      <c r="C32" s="117"/>
      <c r="D32" s="117"/>
      <c r="E32" s="117"/>
      <c r="F32" s="117"/>
      <c r="G32" s="117"/>
      <c r="H32" s="117"/>
    </row>
    <row r="33" spans="1:8" ht="12.75" customHeight="1" x14ac:dyDescent="0.2">
      <c r="A33" s="28"/>
      <c r="B33" s="111" t="s">
        <v>51</v>
      </c>
      <c r="C33" s="112"/>
      <c r="D33" s="29">
        <f>D25</f>
        <v>4.78</v>
      </c>
      <c r="E33" s="29">
        <f>E25</f>
        <v>163.63</v>
      </c>
      <c r="F33" s="29">
        <f>F25</f>
        <v>6372.45</v>
      </c>
      <c r="G33" s="29">
        <f>G25</f>
        <v>0</v>
      </c>
      <c r="H33" s="29">
        <f>H25</f>
        <v>6540.86</v>
      </c>
    </row>
  </sheetData>
  <mergeCells count="21">
    <mergeCell ref="B25:C25"/>
    <mergeCell ref="B2:H2"/>
    <mergeCell ref="D8:H8"/>
    <mergeCell ref="A18:A21"/>
    <mergeCell ref="B18:B21"/>
    <mergeCell ref="C18:C21"/>
    <mergeCell ref="D18:H18"/>
    <mergeCell ref="G19:G21"/>
    <mergeCell ref="E19:E21"/>
    <mergeCell ref="D19:D21"/>
    <mergeCell ref="F19:F21"/>
    <mergeCell ref="B33:C33"/>
    <mergeCell ref="B27:C27"/>
    <mergeCell ref="A28:H28"/>
    <mergeCell ref="B29:C29"/>
    <mergeCell ref="A30:H30"/>
    <mergeCell ref="H19:H21"/>
    <mergeCell ref="A32:H32"/>
    <mergeCell ref="A23:H23"/>
    <mergeCell ref="A26:H26"/>
    <mergeCell ref="B31:C3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opLeftCell="A4" workbookViewId="0">
      <selection activeCell="E32" sqref="E32"/>
    </sheetView>
  </sheetViews>
  <sheetFormatPr defaultRowHeight="12.75" x14ac:dyDescent="0.2"/>
  <cols>
    <col min="1" max="1" width="5" style="11" customWidth="1"/>
    <col min="2" max="2" width="10.85546875" style="12" customWidth="1"/>
    <col min="3" max="3" width="37.28515625" style="12" customWidth="1"/>
    <col min="4" max="4" width="14.28515625" style="17" customWidth="1"/>
    <col min="5" max="5" width="12.5703125" style="17" customWidth="1"/>
    <col min="6" max="6" width="14" style="17" customWidth="1"/>
    <col min="7" max="7" width="11.140625" style="17" customWidth="1"/>
    <col min="8" max="16384" width="9.140625" style="11"/>
  </cols>
  <sheetData>
    <row r="1" spans="1:8" x14ac:dyDescent="0.2">
      <c r="D1" s="13"/>
      <c r="E1" s="13"/>
      <c r="F1" s="13"/>
      <c r="G1" s="13"/>
    </row>
    <row r="2" spans="1:8" ht="52.5" customHeight="1" x14ac:dyDescent="0.2">
      <c r="B2" s="118" t="str">
        <f>'ССР 4 кв 2017'!B15:H15</f>
        <v>Реконструкция диспетчерского щита в ЦУС Архэнерго (1 комплекс)</v>
      </c>
      <c r="C2" s="119"/>
      <c r="D2" s="119"/>
      <c r="E2" s="119"/>
      <c r="F2" s="119"/>
      <c r="G2" s="119"/>
    </row>
    <row r="3" spans="1:8" x14ac:dyDescent="0.2">
      <c r="B3" s="14"/>
      <c r="C3" s="14"/>
      <c r="D3" s="15"/>
      <c r="E3" s="16" t="s">
        <v>7</v>
      </c>
      <c r="F3" s="15"/>
      <c r="G3" s="15"/>
    </row>
    <row r="4" spans="1:8" x14ac:dyDescent="0.2">
      <c r="D4" s="13"/>
      <c r="E4" s="13"/>
      <c r="F4" s="13"/>
      <c r="G4" s="13"/>
    </row>
    <row r="5" spans="1:8" x14ac:dyDescent="0.2">
      <c r="D5" s="13"/>
      <c r="E5" s="18" t="s">
        <v>84</v>
      </c>
      <c r="F5" s="13"/>
      <c r="G5" s="19"/>
    </row>
    <row r="6" spans="1:8" x14ac:dyDescent="0.2">
      <c r="D6" s="13"/>
      <c r="E6" s="13" t="s">
        <v>34</v>
      </c>
      <c r="F6" s="13"/>
      <c r="G6" s="13"/>
    </row>
    <row r="7" spans="1:8" x14ac:dyDescent="0.2">
      <c r="D7" s="13"/>
      <c r="E7" s="13"/>
      <c r="F7" s="13"/>
      <c r="G7" s="13"/>
    </row>
    <row r="8" spans="1:8" x14ac:dyDescent="0.2">
      <c r="C8" s="20" t="s">
        <v>17</v>
      </c>
      <c r="D8" s="120" t="str">
        <f>'Источник ценовой информации'!D5</f>
        <v>ПНР ЦУС</v>
      </c>
      <c r="E8" s="121"/>
      <c r="F8" s="121"/>
      <c r="G8" s="121"/>
    </row>
    <row r="9" spans="1:8" x14ac:dyDescent="0.2">
      <c r="D9" s="15"/>
      <c r="E9" s="16" t="s">
        <v>36</v>
      </c>
      <c r="F9" s="15"/>
      <c r="G9" s="15"/>
    </row>
    <row r="10" spans="1:8" x14ac:dyDescent="0.2">
      <c r="D10" s="46"/>
      <c r="E10" s="47"/>
      <c r="F10" s="46"/>
      <c r="G10" s="46"/>
    </row>
    <row r="11" spans="1:8" x14ac:dyDescent="0.2">
      <c r="D11" s="46"/>
      <c r="E11" s="47"/>
      <c r="F11" s="46"/>
      <c r="G11" s="48"/>
    </row>
    <row r="12" spans="1:8" x14ac:dyDescent="0.2">
      <c r="D12" s="13"/>
      <c r="E12" s="13" t="s">
        <v>117</v>
      </c>
      <c r="F12" s="13" t="str">
        <f>'Источник ценовой информации'!D5</f>
        <v>ПНР ЦУС</v>
      </c>
      <c r="G12" s="44">
        <v>1</v>
      </c>
    </row>
    <row r="13" spans="1:8" x14ac:dyDescent="0.2">
      <c r="C13" s="12" t="str">
        <f>'ССР 4 кв 2017'!B20</f>
        <v>Составлена в ценах по состоянию на 4 кв.2017 г.</v>
      </c>
      <c r="D13" s="21"/>
      <c r="E13" s="13"/>
      <c r="F13" s="13"/>
      <c r="G13" s="44"/>
    </row>
    <row r="14" spans="1:8" x14ac:dyDescent="0.2">
      <c r="D14" s="13"/>
      <c r="E14" s="13"/>
      <c r="F14" s="21"/>
      <c r="G14" s="45"/>
    </row>
    <row r="15" spans="1:8" ht="12.75" customHeight="1" x14ac:dyDescent="0.2">
      <c r="A15" s="103" t="s">
        <v>1</v>
      </c>
      <c r="B15" s="104" t="s">
        <v>37</v>
      </c>
      <c r="C15" s="104" t="s">
        <v>38</v>
      </c>
      <c r="D15" s="128"/>
      <c r="E15" s="129"/>
      <c r="F15" s="129"/>
      <c r="G15" s="129"/>
      <c r="H15" s="129"/>
    </row>
    <row r="16" spans="1:8" x14ac:dyDescent="0.2">
      <c r="A16" s="103"/>
      <c r="B16" s="104"/>
      <c r="C16" s="104"/>
      <c r="D16" s="103" t="s">
        <v>5</v>
      </c>
      <c r="E16" s="103" t="s">
        <v>6</v>
      </c>
      <c r="F16" s="103" t="s">
        <v>40</v>
      </c>
      <c r="G16" s="103" t="s">
        <v>13</v>
      </c>
      <c r="H16" s="125" t="s">
        <v>41</v>
      </c>
    </row>
    <row r="17" spans="1:8" x14ac:dyDescent="0.2">
      <c r="A17" s="103"/>
      <c r="B17" s="104"/>
      <c r="C17" s="104"/>
      <c r="D17" s="103"/>
      <c r="E17" s="103"/>
      <c r="F17" s="103"/>
      <c r="G17" s="103"/>
      <c r="H17" s="126"/>
    </row>
    <row r="18" spans="1:8" x14ac:dyDescent="0.2">
      <c r="A18" s="103"/>
      <c r="B18" s="104"/>
      <c r="C18" s="104"/>
      <c r="D18" s="103"/>
      <c r="E18" s="103"/>
      <c r="F18" s="103"/>
      <c r="G18" s="103"/>
      <c r="H18" s="127"/>
    </row>
    <row r="19" spans="1:8" x14ac:dyDescent="0.2">
      <c r="A19" s="22">
        <v>1</v>
      </c>
      <c r="B19" s="23">
        <v>2</v>
      </c>
      <c r="C19" s="23">
        <v>3</v>
      </c>
      <c r="D19" s="24">
        <v>4</v>
      </c>
      <c r="E19" s="24">
        <v>5</v>
      </c>
      <c r="F19" s="24">
        <v>6</v>
      </c>
      <c r="G19" s="24">
        <v>7</v>
      </c>
      <c r="H19" s="81">
        <v>8</v>
      </c>
    </row>
    <row r="20" spans="1:8" ht="12.75" customHeight="1" x14ac:dyDescent="0.2">
      <c r="A20" s="122" t="s">
        <v>42</v>
      </c>
      <c r="B20" s="123"/>
      <c r="C20" s="123"/>
      <c r="D20" s="123"/>
      <c r="E20" s="123"/>
      <c r="F20" s="123"/>
      <c r="G20" s="123"/>
      <c r="H20" s="124"/>
    </row>
    <row r="21" spans="1:8" x14ac:dyDescent="0.2">
      <c r="A21" s="49">
        <v>1</v>
      </c>
      <c r="B21" s="37" t="s">
        <v>83</v>
      </c>
      <c r="C21" s="43" t="s">
        <v>79</v>
      </c>
      <c r="D21" s="72">
        <v>0</v>
      </c>
      <c r="E21" s="72">
        <v>0</v>
      </c>
      <c r="F21" s="79">
        <v>0</v>
      </c>
      <c r="G21" s="50">
        <f>'Источник ценовой информации'!H19*G12</f>
        <v>130.81719999999999</v>
      </c>
      <c r="H21" s="80">
        <f>G21</f>
        <v>130.81719999999999</v>
      </c>
    </row>
    <row r="22" spans="1:8" x14ac:dyDescent="0.2">
      <c r="A22" s="28"/>
      <c r="B22" s="114" t="s">
        <v>43</v>
      </c>
      <c r="C22" s="115"/>
      <c r="D22" s="29">
        <f>SUM(D21:D21)</f>
        <v>0</v>
      </c>
      <c r="E22" s="29">
        <f>SUM(E21:E21)</f>
        <v>0</v>
      </c>
      <c r="F22" s="29">
        <f>SUM(F21:F21)</f>
        <v>0</v>
      </c>
      <c r="G22" s="29">
        <f>SUM(G21:G21)</f>
        <v>130.81719999999999</v>
      </c>
      <c r="H22" s="80">
        <f t="shared" ref="H22:H30" si="0">G22</f>
        <v>130.81719999999999</v>
      </c>
    </row>
    <row r="23" spans="1:8" hidden="1" x14ac:dyDescent="0.2">
      <c r="A23" s="116" t="s">
        <v>44</v>
      </c>
      <c r="B23" s="117"/>
      <c r="C23" s="117"/>
      <c r="D23" s="117"/>
      <c r="E23" s="117"/>
      <c r="F23" s="117"/>
      <c r="G23" s="117"/>
      <c r="H23" s="80">
        <f t="shared" si="0"/>
        <v>0</v>
      </c>
    </row>
    <row r="24" spans="1:8" ht="27.95" hidden="1" customHeight="1" x14ac:dyDescent="0.2">
      <c r="A24" s="28"/>
      <c r="B24" s="114" t="s">
        <v>45</v>
      </c>
      <c r="C24" s="115"/>
      <c r="D24" s="26">
        <v>1713090.93</v>
      </c>
      <c r="E24" s="26">
        <v>2358456.96</v>
      </c>
      <c r="F24" s="26">
        <v>61618583.939999998</v>
      </c>
      <c r="G24" s="27"/>
      <c r="H24" s="80">
        <f t="shared" si="0"/>
        <v>0</v>
      </c>
    </row>
    <row r="25" spans="1:8" hidden="1" x14ac:dyDescent="0.2">
      <c r="A25" s="116" t="s">
        <v>46</v>
      </c>
      <c r="B25" s="117"/>
      <c r="C25" s="117"/>
      <c r="D25" s="117"/>
      <c r="E25" s="117"/>
      <c r="F25" s="117"/>
      <c r="G25" s="117"/>
      <c r="H25" s="80">
        <f t="shared" si="0"/>
        <v>0</v>
      </c>
    </row>
    <row r="26" spans="1:8" ht="27.95" hidden="1" customHeight="1" x14ac:dyDescent="0.2">
      <c r="A26" s="28"/>
      <c r="B26" s="114" t="s">
        <v>47</v>
      </c>
      <c r="C26" s="115"/>
      <c r="D26" s="26">
        <v>1713090.93</v>
      </c>
      <c r="E26" s="26">
        <v>2358456.96</v>
      </c>
      <c r="F26" s="26">
        <v>61618583.939999998</v>
      </c>
      <c r="G26" s="27"/>
      <c r="H26" s="80">
        <f t="shared" si="0"/>
        <v>0</v>
      </c>
    </row>
    <row r="27" spans="1:8" hidden="1" x14ac:dyDescent="0.2">
      <c r="A27" s="116" t="s">
        <v>48</v>
      </c>
      <c r="B27" s="117"/>
      <c r="C27" s="117"/>
      <c r="D27" s="117"/>
      <c r="E27" s="117"/>
      <c r="F27" s="117"/>
      <c r="G27" s="117"/>
      <c r="H27" s="80">
        <f t="shared" si="0"/>
        <v>0</v>
      </c>
    </row>
    <row r="28" spans="1:8" ht="210" hidden="1" customHeight="1" x14ac:dyDescent="0.2">
      <c r="A28" s="28"/>
      <c r="B28" s="114" t="s">
        <v>49</v>
      </c>
      <c r="C28" s="115"/>
      <c r="D28" s="26">
        <v>1713090.93</v>
      </c>
      <c r="E28" s="26">
        <v>2358456.96</v>
      </c>
      <c r="F28" s="26">
        <v>61618583.939999998</v>
      </c>
      <c r="G28" s="27"/>
      <c r="H28" s="80">
        <f t="shared" si="0"/>
        <v>0</v>
      </c>
    </row>
    <row r="29" spans="1:8" hidden="1" x14ac:dyDescent="0.2">
      <c r="A29" s="116" t="s">
        <v>50</v>
      </c>
      <c r="B29" s="117"/>
      <c r="C29" s="117"/>
      <c r="D29" s="117"/>
      <c r="E29" s="117"/>
      <c r="F29" s="117"/>
      <c r="G29" s="117"/>
      <c r="H29" s="80">
        <f t="shared" si="0"/>
        <v>0</v>
      </c>
    </row>
    <row r="30" spans="1:8" ht="12.75" customHeight="1" x14ac:dyDescent="0.2">
      <c r="A30" s="28"/>
      <c r="B30" s="111" t="s">
        <v>51</v>
      </c>
      <c r="C30" s="112"/>
      <c r="D30" s="29">
        <f>D22</f>
        <v>0</v>
      </c>
      <c r="E30" s="29">
        <f>E22</f>
        <v>0</v>
      </c>
      <c r="F30" s="29">
        <f>F22</f>
        <v>0</v>
      </c>
      <c r="G30" s="29">
        <f>G22</f>
        <v>130.81719999999999</v>
      </c>
      <c r="H30" s="80">
        <f t="shared" si="0"/>
        <v>130.81719999999999</v>
      </c>
    </row>
  </sheetData>
  <mergeCells count="21">
    <mergeCell ref="A15:A18"/>
    <mergeCell ref="A29:G29"/>
    <mergeCell ref="D15:H15"/>
    <mergeCell ref="B28:C28"/>
    <mergeCell ref="F16:F18"/>
    <mergeCell ref="B2:G2"/>
    <mergeCell ref="D8:G8"/>
    <mergeCell ref="A20:H20"/>
    <mergeCell ref="H16:H18"/>
    <mergeCell ref="D16:D18"/>
    <mergeCell ref="B22:C22"/>
    <mergeCell ref="E16:E18"/>
    <mergeCell ref="B15:B18"/>
    <mergeCell ref="C15:C18"/>
    <mergeCell ref="G16:G18"/>
    <mergeCell ref="B30:C30"/>
    <mergeCell ref="B24:C24"/>
    <mergeCell ref="A25:G25"/>
    <mergeCell ref="B26:C26"/>
    <mergeCell ref="A27:G27"/>
    <mergeCell ref="A23:G2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2:I20"/>
  <sheetViews>
    <sheetView topLeftCell="C1" workbookViewId="0">
      <selection activeCell="F12" sqref="F12"/>
    </sheetView>
  </sheetViews>
  <sheetFormatPr defaultRowHeight="12.75" x14ac:dyDescent="0.2"/>
  <cols>
    <col min="2" max="2" width="16.7109375" customWidth="1"/>
    <col min="3" max="3" width="31.28515625" customWidth="1"/>
    <col min="4" max="4" width="26.85546875" customWidth="1"/>
    <col min="5" max="5" width="18.7109375" customWidth="1"/>
    <col min="6" max="6" width="20.5703125" customWidth="1"/>
    <col min="7" max="7" width="21" customWidth="1"/>
    <col min="8" max="8" width="17.5703125" customWidth="1"/>
    <col min="9" max="9" width="33.140625" customWidth="1"/>
    <col min="10" max="10" width="9.5703125" customWidth="1"/>
  </cols>
  <sheetData>
    <row r="2" spans="1:9" ht="15" customHeight="1" x14ac:dyDescent="0.2">
      <c r="A2" s="83" t="str">
        <f>'ССР 4 кв 2017'!B20</f>
        <v>Составлена в ценах по состоянию на 4 кв.2017 г.</v>
      </c>
      <c r="H2" s="35"/>
      <c r="I2" s="36"/>
    </row>
    <row r="3" spans="1:9" ht="24" x14ac:dyDescent="0.2">
      <c r="A3" s="9" t="s">
        <v>0</v>
      </c>
      <c r="B3" s="9" t="s">
        <v>33</v>
      </c>
      <c r="C3" s="9" t="s">
        <v>32</v>
      </c>
      <c r="D3" s="9" t="s">
        <v>31</v>
      </c>
      <c r="E3" s="30" t="s">
        <v>81</v>
      </c>
      <c r="F3" s="9" t="s">
        <v>87</v>
      </c>
      <c r="G3" s="9" t="s">
        <v>30</v>
      </c>
      <c r="H3" s="9" t="s">
        <v>82</v>
      </c>
      <c r="I3" s="9" t="s">
        <v>29</v>
      </c>
    </row>
    <row r="4" spans="1:9" ht="48" x14ac:dyDescent="0.2">
      <c r="A4" s="9">
        <v>1</v>
      </c>
      <c r="B4" s="82" t="s">
        <v>112</v>
      </c>
      <c r="C4" s="37" t="s">
        <v>124</v>
      </c>
      <c r="D4" s="37" t="s">
        <v>125</v>
      </c>
      <c r="E4" s="38">
        <v>6540.86</v>
      </c>
      <c r="F4" s="37" t="s">
        <v>123</v>
      </c>
      <c r="G4" s="37">
        <v>1</v>
      </c>
      <c r="H4" s="38">
        <f>E4/G4</f>
        <v>6540.86</v>
      </c>
      <c r="I4" s="37" t="s">
        <v>129</v>
      </c>
    </row>
    <row r="5" spans="1:9" ht="48" x14ac:dyDescent="0.2">
      <c r="A5" s="9">
        <v>3</v>
      </c>
      <c r="B5" s="82" t="s">
        <v>115</v>
      </c>
      <c r="C5" s="37" t="s">
        <v>116</v>
      </c>
      <c r="D5" s="37" t="s">
        <v>126</v>
      </c>
      <c r="E5" s="88">
        <f>E4*0.02</f>
        <v>130.81719999999999</v>
      </c>
      <c r="F5" s="37" t="s">
        <v>123</v>
      </c>
      <c r="G5" s="51">
        <v>1</v>
      </c>
      <c r="H5" s="42">
        <f>E5/G5</f>
        <v>130.81719999999999</v>
      </c>
      <c r="I5" s="37" t="s">
        <v>129</v>
      </c>
    </row>
    <row r="6" spans="1:9" ht="48" x14ac:dyDescent="0.2">
      <c r="A6" s="9">
        <v>4</v>
      </c>
      <c r="B6" s="82" t="s">
        <v>118</v>
      </c>
      <c r="C6" s="37" t="s">
        <v>119</v>
      </c>
      <c r="D6" s="37" t="s">
        <v>119</v>
      </c>
      <c r="E6" s="51">
        <v>80</v>
      </c>
      <c r="F6" s="37" t="s">
        <v>123</v>
      </c>
      <c r="G6" s="51">
        <v>1</v>
      </c>
      <c r="H6" s="42">
        <f>E6/G6</f>
        <v>80</v>
      </c>
      <c r="I6" s="37" t="s">
        <v>129</v>
      </c>
    </row>
    <row r="7" spans="1:9" x14ac:dyDescent="0.2">
      <c r="A7" s="56"/>
      <c r="B7" s="57"/>
      <c r="C7" s="56"/>
      <c r="D7" s="56"/>
      <c r="E7" s="56"/>
      <c r="F7" s="58"/>
      <c r="G7" s="56"/>
      <c r="H7" s="56"/>
      <c r="I7" s="59"/>
    </row>
    <row r="8" spans="1:9" ht="14.25" customHeight="1" x14ac:dyDescent="0.2">
      <c r="H8" t="str">
        <f>B4</f>
        <v xml:space="preserve"> 04-01-01</v>
      </c>
      <c r="I8" t="str">
        <f>C4</f>
        <v>Каналы связи ЦУС</v>
      </c>
    </row>
    <row r="9" spans="1:9" x14ac:dyDescent="0.2">
      <c r="H9" s="32">
        <v>4.78</v>
      </c>
      <c r="I9" s="33" t="s">
        <v>52</v>
      </c>
    </row>
    <row r="10" spans="1:9" x14ac:dyDescent="0.2">
      <c r="H10" s="32">
        <v>163.63</v>
      </c>
      <c r="I10" s="33" t="s">
        <v>53</v>
      </c>
    </row>
    <row r="11" spans="1:9" x14ac:dyDescent="0.2">
      <c r="H11" s="32">
        <v>6372.45</v>
      </c>
      <c r="I11" s="33" t="s">
        <v>67</v>
      </c>
    </row>
    <row r="12" spans="1:9" x14ac:dyDescent="0.2">
      <c r="H12" s="32">
        <v>0</v>
      </c>
      <c r="I12" s="33" t="s">
        <v>80</v>
      </c>
    </row>
    <row r="13" spans="1:9" x14ac:dyDescent="0.2">
      <c r="H13" s="32">
        <f>SUM(H9:H12)</f>
        <v>6540.86</v>
      </c>
      <c r="I13" s="33" t="s">
        <v>56</v>
      </c>
    </row>
    <row r="15" spans="1:9" x14ac:dyDescent="0.2">
      <c r="H15" t="str">
        <f>B5</f>
        <v xml:space="preserve"> 09-01-03</v>
      </c>
      <c r="I15" t="str">
        <f>C5</f>
        <v>ПНР</v>
      </c>
    </row>
    <row r="16" spans="1:9" x14ac:dyDescent="0.2">
      <c r="H16" s="32">
        <v>0</v>
      </c>
      <c r="I16" s="33" t="s">
        <v>52</v>
      </c>
    </row>
    <row r="17" spans="8:9" x14ac:dyDescent="0.2">
      <c r="H17" s="32">
        <v>0</v>
      </c>
      <c r="I17" s="33" t="s">
        <v>53</v>
      </c>
    </row>
    <row r="18" spans="8:9" x14ac:dyDescent="0.2">
      <c r="H18" s="32">
        <v>0</v>
      </c>
      <c r="I18" s="33" t="s">
        <v>67</v>
      </c>
    </row>
    <row r="19" spans="8:9" x14ac:dyDescent="0.2">
      <c r="H19" s="32">
        <f>H5</f>
        <v>130.81719999999999</v>
      </c>
      <c r="I19" s="33" t="s">
        <v>80</v>
      </c>
    </row>
    <row r="20" spans="8:9" x14ac:dyDescent="0.2">
      <c r="H20" s="32">
        <f>SUM(H16:H19)</f>
        <v>130.81719999999999</v>
      </c>
      <c r="I20" s="33" t="s">
        <v>56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topLeftCell="D1" workbookViewId="0">
      <selection activeCell="H25" sqref="H25"/>
    </sheetView>
  </sheetViews>
  <sheetFormatPr defaultRowHeight="12.75" x14ac:dyDescent="0.2"/>
  <cols>
    <col min="1" max="1" width="78.28515625" customWidth="1"/>
    <col min="2" max="2" width="20.85546875" customWidth="1"/>
    <col min="4" max="4" width="18.28515625" customWidth="1"/>
    <col min="6" max="7" width="48.28515625" customWidth="1"/>
    <col min="8" max="8" width="34" customWidth="1"/>
  </cols>
  <sheetData>
    <row r="1" spans="1:8" ht="31.5" x14ac:dyDescent="0.2">
      <c r="A1" s="41" t="s">
        <v>70</v>
      </c>
      <c r="B1" s="41" t="s">
        <v>71</v>
      </c>
      <c r="C1" s="41" t="s">
        <v>73</v>
      </c>
      <c r="D1" s="41" t="s">
        <v>74</v>
      </c>
      <c r="E1" s="41" t="s">
        <v>75</v>
      </c>
      <c r="F1" s="41" t="s">
        <v>76</v>
      </c>
      <c r="G1" s="41" t="s">
        <v>86</v>
      </c>
      <c r="H1" s="41" t="s">
        <v>77</v>
      </c>
    </row>
    <row r="2" spans="1:8" ht="24" x14ac:dyDescent="0.2">
      <c r="A2" s="52" t="s">
        <v>85</v>
      </c>
      <c r="B2" s="52" t="s">
        <v>72</v>
      </c>
      <c r="C2" s="53">
        <v>2</v>
      </c>
      <c r="D2" s="54"/>
      <c r="E2" s="51"/>
      <c r="F2" s="52"/>
      <c r="G2" s="52"/>
      <c r="H2" s="5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Сводка затрат</vt:lpstr>
      <vt:lpstr>ССР 4 кв 2017</vt:lpstr>
      <vt:lpstr>Объектный сметный расчет 04-01</vt:lpstr>
      <vt:lpstr>Объектный сметный расчет 09-01</vt:lpstr>
      <vt:lpstr>Источник ценовой информации</vt:lpstr>
      <vt:lpstr>Стоимость оборудования по ТКП</vt:lpstr>
      <vt:lpstr>'ССР 4 кв 2017'!Constr</vt:lpstr>
      <vt:lpstr>'ССР 4 кв 2017'!Ind</vt:lpstr>
      <vt:lpstr>'ССР 4 кв 2017'!Obj</vt:lpstr>
      <vt:lpstr>'ССР 4 кв 2017'!Obosn</vt:lpstr>
      <vt:lpstr>'ССР 4 кв 2017'!Заголовки_для_печати</vt:lpstr>
      <vt:lpstr>'ССР 4 кв 2017'!Область_печати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Stecenko_EU</dc:creator>
  <cp:lastModifiedBy>Артеменко Екатерина Вадимовна</cp:lastModifiedBy>
  <cp:lastPrinted>2021-11-30T08:52:49Z</cp:lastPrinted>
  <dcterms:created xsi:type="dcterms:W3CDTF">2002-02-11T05:58:42Z</dcterms:created>
  <dcterms:modified xsi:type="dcterms:W3CDTF">2022-01-27T10:12:52Z</dcterms:modified>
</cp:coreProperties>
</file>